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showInkAnnotation="0"/>
  <mc:AlternateContent xmlns:mc="http://schemas.openxmlformats.org/markup-compatibility/2006">
    <mc:Choice Requires="x15">
      <x15ac:absPath xmlns:x15ac="http://schemas.microsoft.com/office/spreadsheetml/2010/11/ac" url="C:\Users\Luis Carlos\Documents\COSAS MANU\TRABAJOLOTERÍA\SEPTIEMBRE2020\PLANES DE MEJORAMIENTO\"/>
    </mc:Choice>
  </mc:AlternateContent>
  <xr:revisionPtr revIDLastSave="17" documentId="11_CE3F1F678EBD1AB06C439AABD4EC8D40A1477884" xr6:coauthVersionLast="47" xr6:coauthVersionMax="47" xr10:uidLastSave="{FB883EA5-05FC-491F-81AB-888B3D26B014}"/>
  <bookViews>
    <workbookView xWindow="0" yWindow="0" windowWidth="20490" windowHeight="6765" tabRatio="734" xr2:uid="{00000000-000D-0000-FFFF-FFFF00000000}"/>
  </bookViews>
  <sheets>
    <sheet name="Seguimiento" sheetId="18" r:id="rId1"/>
  </sheets>
  <externalReferences>
    <externalReference r:id="rId2"/>
    <externalReference r:id="rId3"/>
  </externalReferences>
  <definedNames>
    <definedName name="_xlnm._FilterDatabase" localSheetId="0" hidden="1">Seguimiento!$A$3:$CX$179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J19" i="18" l="1"/>
  <c r="AK19" i="18" s="1"/>
  <c r="AC19" i="18"/>
  <c r="AA19" i="18"/>
  <c r="AB19" i="18" s="1"/>
  <c r="AF19" i="18" s="1"/>
  <c r="BI19" i="18" s="1"/>
  <c r="O19" i="18"/>
  <c r="AA18" i="18"/>
  <c r="AB18" i="18" s="1"/>
  <c r="AC18" i="18" s="1"/>
  <c r="O18" i="18"/>
  <c r="AA17" i="18"/>
  <c r="AB17" i="18" s="1"/>
  <c r="O17" i="18"/>
  <c r="AA16" i="18"/>
  <c r="AB16" i="18" s="1"/>
  <c r="O16" i="18"/>
  <c r="AL15" i="18"/>
  <c r="AJ15" i="18"/>
  <c r="AK15" i="18" s="1"/>
  <c r="AC15" i="18"/>
  <c r="AA15" i="18"/>
  <c r="AB15" i="18" s="1"/>
  <c r="AF15" i="18" s="1"/>
  <c r="BI15" i="18" s="1"/>
  <c r="O15" i="18"/>
  <c r="AL14" i="18"/>
  <c r="AJ14" i="18"/>
  <c r="AK14" i="18" s="1"/>
  <c r="AC14" i="18"/>
  <c r="AA14" i="18"/>
  <c r="AB14" i="18" s="1"/>
  <c r="AF14" i="18" s="1"/>
  <c r="BI14" i="18" s="1"/>
  <c r="O14" i="18"/>
  <c r="AJ13" i="18"/>
  <c r="AK13" i="18" s="1"/>
  <c r="AC13" i="18"/>
  <c r="AA13" i="18"/>
  <c r="AB13" i="18" s="1"/>
  <c r="O13" i="18"/>
  <c r="AJ12" i="18"/>
  <c r="AK12" i="18" s="1"/>
  <c r="AC12" i="18"/>
  <c r="AA12" i="18"/>
  <c r="AB12" i="18" s="1"/>
  <c r="O12" i="18"/>
  <c r="AJ11" i="18"/>
  <c r="AK11" i="18" s="1"/>
  <c r="AC11" i="18"/>
  <c r="AA11" i="18"/>
  <c r="AB11" i="18" s="1"/>
  <c r="O11" i="18"/>
  <c r="AJ10" i="18"/>
  <c r="AK10" i="18" s="1"/>
  <c r="AC10" i="18"/>
  <c r="AA10" i="18"/>
  <c r="AB10" i="18" s="1"/>
  <c r="O10" i="18"/>
  <c r="AA9" i="18"/>
  <c r="AB9" i="18" s="1"/>
  <c r="O9" i="18"/>
  <c r="AA8" i="18"/>
  <c r="AB8" i="18" s="1"/>
  <c r="O8" i="18"/>
  <c r="AJ7" i="18"/>
  <c r="AK7" i="18" s="1"/>
  <c r="AC7" i="18"/>
  <c r="AA7" i="18"/>
  <c r="AB7" i="18" s="1"/>
  <c r="AF7" i="18" s="1"/>
  <c r="BI7" i="18" s="1"/>
  <c r="O7" i="18"/>
  <c r="AJ6" i="18"/>
  <c r="AK6" i="18" s="1"/>
  <c r="AC6" i="18"/>
  <c r="AA6" i="18"/>
  <c r="AB6" i="18" s="1"/>
  <c r="O6" i="18"/>
  <c r="AJ5" i="18"/>
  <c r="AK5" i="18" s="1"/>
  <c r="AA5" i="18"/>
  <c r="AB5" i="18" s="1"/>
  <c r="O5" i="18"/>
  <c r="AL6" i="18" l="1"/>
  <c r="BG6" i="18"/>
  <c r="AL7" i="18"/>
  <c r="BG7" i="18"/>
  <c r="AL10" i="18"/>
  <c r="AO10" i="18"/>
  <c r="BG10" i="18"/>
  <c r="AL11" i="18"/>
  <c r="BG11" i="18"/>
  <c r="AO11" i="18"/>
  <c r="BG12" i="18"/>
  <c r="AO12" i="18"/>
  <c r="BI12" i="18" s="1"/>
  <c r="AO19" i="18"/>
  <c r="BG19" i="18"/>
  <c r="AL19" i="18"/>
  <c r="AF5" i="18"/>
  <c r="AC5" i="18"/>
  <c r="AO5" i="18"/>
  <c r="BI5" i="18" s="1"/>
  <c r="AL5" i="18"/>
  <c r="AF8" i="18"/>
  <c r="BI8" i="18" s="1"/>
  <c r="AC8" i="18"/>
  <c r="BG9" i="18"/>
  <c r="AF9" i="18"/>
  <c r="BI9" i="18" s="1"/>
  <c r="AC9" i="18"/>
  <c r="AF11" i="18"/>
  <c r="BI11" i="18" s="1"/>
  <c r="AF16" i="18"/>
  <c r="BI16" i="18" s="1"/>
  <c r="AC16" i="18"/>
  <c r="BG17" i="18"/>
  <c r="AF17" i="18"/>
  <c r="BI17" i="18" s="1"/>
  <c r="AC17" i="18"/>
  <c r="BG5" i="18"/>
  <c r="BG8" i="18"/>
  <c r="BG13" i="18"/>
  <c r="AO13" i="18"/>
  <c r="BI13" i="18" s="1"/>
  <c r="AL13" i="18"/>
  <c r="BG16" i="18"/>
  <c r="AO7" i="18"/>
  <c r="AO6" i="18"/>
  <c r="BI6" i="18" s="1"/>
  <c r="AF10" i="18"/>
  <c r="BI10" i="18" s="1"/>
  <c r="AL12" i="18"/>
  <c r="BG18" i="18"/>
  <c r="AF18" i="18"/>
  <c r="BI18" i="18" s="1"/>
</calcChain>
</file>

<file path=xl/sharedStrings.xml><?xml version="1.0" encoding="utf-8"?>
<sst xmlns="http://schemas.openxmlformats.org/spreadsheetml/2006/main" count="287" uniqueCount="148">
  <si>
    <t>IDENTIFICACIÓN DEL HALLAZGO</t>
  </si>
  <si>
    <t>ESTABLECIMIENTO ACCIONES DE MEJORA</t>
  </si>
  <si>
    <t>PRIMER SEGUIMIENTO  DE 2020</t>
  </si>
  <si>
    <t xml:space="preserve"> SEGUNDO SEGUIMIENTO DE 2020</t>
  </si>
  <si>
    <t xml:space="preserve"> TERCER SEGUIMIENTO DE 2019</t>
  </si>
  <si>
    <t xml:space="preserve"> CUARTO SEGUIMIENTO DE 2019</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</si>
  <si>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</si>
  <si>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</si>
  <si>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</si>
  <si>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</si>
  <si>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</si>
  <si>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</si>
  <si>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</si>
  <si>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</si>
  <si>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</si>
  <si>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</si>
  <si>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</si>
  <si>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</si>
  <si>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</si>
  <si>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</si>
  <si>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</si>
  <si>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</si>
  <si>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</si>
  <si>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</si>
  <si>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</si>
  <si>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</si>
  <si>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</si>
  <si>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</si>
  <si>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</si>
  <si>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</si>
  <si>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</si>
  <si>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</si>
  <si>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</si>
  <si>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</si>
  <si>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</si>
  <si>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</si>
  <si>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</si>
  <si>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</si>
  <si>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</si>
  <si>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</si>
  <si>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</si>
  <si>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</si>
  <si>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</si>
  <si>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</si>
  <si>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</si>
  <si>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</si>
  <si>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</si>
  <si>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</si>
  <si>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</si>
  <si>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</si>
  <si>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</si>
  <si>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</si>
  <si>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</si>
  <si>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</si>
  <si>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</si>
  <si>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</si>
  <si>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</si>
  <si>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</si>
  <si>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</si>
  <si>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</si>
  <si>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</si>
  <si>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</si>
  <si>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</si>
  <si>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</si>
  <si>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</si>
  <si>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</si>
  <si>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</si>
  <si>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</si>
  <si>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</si>
  <si>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</si>
  <si>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</si>
  <si>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</si>
  <si>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</si>
  <si>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</si>
  <si>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</si>
  <si>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</si>
  <si>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</si>
  <si>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</si>
  <si>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</si>
  <si>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</si>
  <si>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</si>
  <si>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INFORME VISITA DIRECCIÓN DISTRITAL DE ARCHIVO 2019</t>
  </si>
  <si>
    <t>GESTIÓN DOCUMENTAL</t>
  </si>
  <si>
    <t>El responsable de la gestion documental en la entidad no acredita formacion  academica profesional en archivistica</t>
  </si>
  <si>
    <t xml:space="preserve">La planta de personal actualmente vigente para la entidad, no tiene un cargo con este perfil.  </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</si>
  <si>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</si>
  <si>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Desginacion del funcionario responsable de la gestion documental</t>
  </si>
  <si>
    <t>Correctiva</t>
  </si>
  <si>
    <t>Unidad de Bienes y Servicios</t>
  </si>
  <si>
    <t xml:space="preserve">Dentro del plan de Acción para 2020 se estableció la necesidad de realizar el concurso para la vinculación de un profesional en archivistica </t>
  </si>
  <si>
    <t>Conforme a lo informado por el área se valida el avance reportado</t>
  </si>
  <si>
    <t>31/06/2020</t>
  </si>
  <si>
    <t xml:space="preserve">Contrato de prestación de servicios.
Ante la ausencia en la planta de un profesional con formación en archivística, al entidad lo subsano mediante la contratación por modalidad de  prestación de servicios, mientras se hace el proceso de revisión de está inlusión en la planta de personal. </t>
  </si>
  <si>
    <t xml:space="preserve">No cuenta con Tablas de Control de Acceso para el establecimiento de categorias adecuadas de derechos y restricciones de acceso y seguridad aplicables a los docuemntos. </t>
  </si>
  <si>
    <t>No se cuenta con instrumentos idóneos y técnicos para el control de documentos</t>
  </si>
  <si>
    <t>Elaborar la tabla de Control de Acceso  para aprobacion por el comité institucional de  Gestion y Desempeño de la Loteria de Bogota. Elaborar la tabla de control de acceso</t>
  </si>
  <si>
    <t>Tabla de control de acceso aprobada e implementada</t>
  </si>
  <si>
    <t>Tabla de control de acceso; Se elaboró la tabla de control de acceso.</t>
  </si>
  <si>
    <t xml:space="preserve">Conforme a lo informado por el área se valida el avance reportado y el cierre de la acción. </t>
  </si>
  <si>
    <t xml:space="preserve">No cuenta con inventarios documentales en el formato FUID para todas las fases de archivo </t>
  </si>
  <si>
    <t xml:space="preserve">No se cuenta con una persona que efectue el diligenciamiento de los FUID.
Desconocimiento de algunos funcionarios sobre el diligenciamiento de este instrumento
</t>
  </si>
  <si>
    <t>Con el apoyo del aprendiz SENA, se realizará el diligenciamiento de los FUID en cada una de las áreas de la entidad.   Elaborar los FUID en todas las fases del archivo</t>
  </si>
  <si>
    <t>Instrumentos FUID diligenciados, en todas las fases del proceso de archivo</t>
  </si>
  <si>
    <t xml:space="preserve">Formato único de inventario
capacitación FUID; En los archivos de gestión se levantó el inventario en el formato único de inventarios FUID y en el Archivo central se tiene la totalidad de inventarios en el FUID.
</t>
  </si>
  <si>
    <t xml:space="preserve">No cuenta con modelo de requisistos para la gestion de documentos electronicos </t>
  </si>
  <si>
    <t>La planta de personal actualmente vigente para la entidad, no tiene un cargo con el perfil requerido para la elaboración de este instrumento</t>
  </si>
  <si>
    <t>El contratista profesional en Archivistica, elaborara el instrumento para aprobación por parte del CIGD</t>
  </si>
  <si>
    <t>Modelo de requisitos para la gestión de documentos electronicos aprobado</t>
  </si>
  <si>
    <t>El CIGD, aprobó en Comité del 20 de diciembre de 2019, este instrumento archivísitico</t>
  </si>
  <si>
    <t xml:space="preserve">No cuenta con Banco terminologico de tipos, series y subseries documentales </t>
  </si>
  <si>
    <t>Banco Terminológico aprobado</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</si>
  <si>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</si>
  <si>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</si>
  <si>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</si>
  <si>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</si>
  <si>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Contrato de prestación de servicios;
Se contrato a una profesional historiadora para la elaboración del componente histórico de las TVC,el contrato se encuentra en ejecución.</t>
  </si>
  <si>
    <t xml:space="preserve">Con corte a 30 de junio no se había realizado la contratación, este contrato fue suscrito en xxx. Pendiente entrega de evidencia. </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</si>
  <si>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</si>
  <si>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</si>
  <si>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</si>
  <si>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</si>
  <si>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Contrato de prestación de servicios;
Se contrato a una profesional , historiadora y archivista para la elaboración de las TVD, sus contratos se encuentran en ejecución, con este instrumento aprobado se puede iniciar la intervención.</t>
  </si>
  <si>
    <t xml:space="preserve">El avance reportado no corresponde a la actividad programada. </t>
  </si>
  <si>
    <t xml:space="preserve">No  se cuenta con planes, programas,procesos, procedimientos,politicas y reglamentos de gestion documental de la entidad se evidencioa la inclusion  de estrategias, actividades  y/o lineamientos  para el acceso a los documentos de archivo.   </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</si>
  <si>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</si>
  <si>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</si>
  <si>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Procedimiento elaborado y aprobado</t>
  </si>
  <si>
    <r>
      <t xml:space="preserve">Acta del comité
Instrimentos archivísticos; 
La entidad elabró y aprobó en diciembre de </t>
    </r>
    <r>
      <rPr>
        <sz val="9"/>
        <color rgb="FFFF0000"/>
        <rFont val="Arial"/>
        <family val="2"/>
      </rPr>
      <t>2020</t>
    </r>
    <r>
      <rPr>
        <sz val="9"/>
        <color theme="1"/>
        <rFont val="Arial"/>
        <family val="2"/>
      </rPr>
      <t xml:space="preserve"> en CIGD los siguiente sinstrumentos achivisticos: 
DIAGNOSTICO INTEGRAL
PGD LOTERÍA DE BOGOTÁ PINAR LOTERIA DE BOGOTÁ
 PLAN DE CONSERVACION DOCUMENTAL
PLAN DE PRESERVACIÓN DIGITAL A LARGO PLAZO
POLITICA DE GESTION DOCUMENTAL LOTERIA DE BOGOTÁ 2019
 SIC LOTERÍA DE BOGOTA </t>
    </r>
  </si>
  <si>
    <t>No se adjunta evidencia del avance reportado; de otra parte, se recomienda una nueva revisión de acuerdo con los ajustes a  los procedimientos adelantados durante el presente año.</t>
  </si>
  <si>
    <t xml:space="preserve">No cuenta con un reglamento  para el servicio, de consulta  de los documentos de archivo </t>
  </si>
  <si>
    <t xml:space="preserve">Acta del comité CIGD;
La entidad actualizó el procedimiento PRO330-213-8, el cual inluye el procedimiento y controles establecidos para la consulta y prestamo de documentos,el cual fue aprobado en CIGD.
</t>
  </si>
  <si>
    <t>No se adjunta evidencia del avance reportado.</t>
  </si>
  <si>
    <t xml:space="preserve">La entidad no ha realizado transferencias secundarias  a la direccion Distrital de Archivos  de Bogota. </t>
  </si>
  <si>
    <t>No se han realizado las transferencias, en razón a que la entidad no tiene en su archivo, documentos con valor histórico</t>
  </si>
  <si>
    <t>La entidad no ha formulado el respectivo plan de mejoramiento pues considera que "la entidad no tiene en su archivo, documentos con valor histórico"</t>
  </si>
  <si>
    <t>Contratos de prestación de servicios plan de trabajo;
Se inció el proceso de ajuste de las TVD,las cuales el requisito para realizar las transferencias a la Dirección de archivo.</t>
  </si>
  <si>
    <t xml:space="preserve">No se encuentra formulado un plan de mejora, sin embargo el área reporta avance; el Archivo Distrital en su visita programada verificara la acción formulada y el avance correspondiente. </t>
  </si>
  <si>
    <t>La entidad no ha publicado en la pagina web la informacion de las transferencias secundarias realizadas a la direccion distrital de archivo de bogota, en cumplimiento con el decreto 1515  Articulo 16, compilado en el decreto 1080 de 2015 Articulos 2.8.10.14</t>
  </si>
  <si>
    <t>Contratos de prestación de servicios plan de trabajo; 
Se inció el proceso de ajuste de las TVD,las cuales el requisito para realizar las transferencias a la Dirección de archivo</t>
  </si>
  <si>
    <t xml:space="preserve">La entidad no cuenta con un sistema integrado de conservacion en cumplimiento con el acuerdo 006 de 2014 </t>
  </si>
  <si>
    <t>Sistema Integrado de Conservación elaborado y aprobado</t>
  </si>
  <si>
    <t xml:space="preserve">Conforme a lo informado por el área se valida el avance reportado y  se da por cerrado este plan de mejoramiento </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</si>
  <si>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</si>
  <si>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</si>
  <si>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</si>
  <si>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Elaborar el plan de emergencias, conforme el Acuerdo 050 de 2000 AGN</t>
  </si>
  <si>
    <t>Plan de emerencias o atención de desastres incluyendo archivos y áreas de documentación</t>
  </si>
  <si>
    <t xml:space="preserve">No se reporta ningun avance, se trata de una obligación prevista en la norma.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</si>
</sst>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yyyy/mm/dd"/>
    <numFmt numFmtId="165" formatCode="_(* #,##0_);_(* \(#,##0\);_(* &quot;-&quot;??_);_(@_)"/>
    <numFmt numFmtId="166" formatCode="d/mm/yyyy;@"/>
  </numFmts>
  <fonts count="17">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u/>
      <sz val="7.35"/>
      <color theme="10"/>
      <name val="Calibri"/>
      <family val="2"/>
    </font>
  </fonts>
  <fills count="2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16" fillId="0" borderId="0" applyNumberFormat="0" applyFill="0" applyBorder="0" applyAlignment="0" applyProtection="0">
      <alignment vertical="top"/>
      <protection locked="0"/>
    </xf>
  </cellStyleXfs>
  <cellXfs count="157">
    <xf numFmtId="0" fontId="0" fillId="0" borderId="0" xfId="0"/>
    <xf numFmtId="0" fontId="4" fillId="0" borderId="0" xfId="0" applyFont="1" applyAlignment="1" applyProtection="1">
      <alignment horizontal="center" vertical="center"/>
      <protection locked="0"/>
    </xf>
    <xf numFmtId="0" fontId="4" fillId="12" borderId="0" xfId="0" applyFont="1" applyFill="1" applyAlignment="1" applyProtection="1">
      <alignment horizontal="center" vertical="center" wrapText="1"/>
      <protection locked="0"/>
    </xf>
    <xf numFmtId="0" fontId="4" fillId="4" borderId="0" xfId="0" applyFont="1" applyFill="1" applyAlignment="1" applyProtection="1">
      <alignment horizontal="center" vertical="center" wrapText="1"/>
      <protection locked="0"/>
    </xf>
    <xf numFmtId="0" fontId="4" fillId="5" borderId="0" xfId="0" applyFont="1" applyFill="1" applyAlignment="1" applyProtection="1">
      <alignment horizontal="center" vertical="center" wrapText="1"/>
      <protection locked="0"/>
    </xf>
    <xf numFmtId="14" fontId="4" fillId="0" borderId="0" xfId="0" applyNumberFormat="1" applyFont="1" applyAlignment="1" applyProtection="1">
      <alignment horizontal="center" vertical="center"/>
      <protection locked="0"/>
    </xf>
    <xf numFmtId="2" fontId="4" fillId="0" borderId="0" xfId="0" applyNumberFormat="1" applyFont="1" applyAlignment="1" applyProtection="1">
      <alignment horizontal="center" vertical="center"/>
      <protection locked="0"/>
    </xf>
    <xf numFmtId="0" fontId="4" fillId="14" borderId="0" xfId="0" applyFont="1" applyFill="1" applyAlignment="1" applyProtection="1">
      <alignment horizontal="center" vertical="center"/>
      <protection locked="0"/>
    </xf>
    <xf numFmtId="9" fontId="4" fillId="0" borderId="0" xfId="0" applyNumberFormat="1" applyFont="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6" fillId="0" borderId="0" xfId="2" applyFont="1" applyAlignment="1" applyProtection="1">
      <alignment vertical="top" wrapText="1"/>
      <protection locked="0"/>
    </xf>
    <xf numFmtId="0" fontId="6" fillId="0" borderId="0" xfId="2" applyFont="1" applyAlignment="1">
      <alignment vertical="center" wrapText="1"/>
    </xf>
    <xf numFmtId="0" fontId="6" fillId="0" borderId="0" xfId="2" applyFont="1" applyAlignment="1" applyProtection="1">
      <alignment vertical="center" wrapText="1"/>
      <protection locked="0"/>
    </xf>
    <xf numFmtId="164" fontId="6" fillId="0" borderId="0" xfId="2" applyNumberFormat="1" applyFont="1" applyAlignment="1" applyProtection="1">
      <alignment horizontal="center" vertical="center"/>
      <protection locked="0"/>
    </xf>
    <xf numFmtId="0" fontId="6" fillId="0" borderId="0" xfId="2" applyFont="1" applyAlignment="1" applyProtection="1">
      <alignment horizontal="left" vertical="center" wrapText="1"/>
      <protection locked="0"/>
    </xf>
    <xf numFmtId="0" fontId="6" fillId="15" borderId="0" xfId="2" applyFont="1" applyFill="1" applyAlignment="1" applyProtection="1">
      <alignment horizontal="justify" vertical="top" wrapText="1"/>
      <protection locked="0"/>
    </xf>
    <xf numFmtId="164" fontId="6" fillId="15" borderId="0" xfId="2" applyNumberFormat="1" applyFont="1" applyFill="1" applyAlignment="1" applyProtection="1">
      <alignment horizontal="center" vertical="center"/>
      <protection locked="0"/>
    </xf>
    <xf numFmtId="0" fontId="10" fillId="16" borderId="0" xfId="0" applyFont="1" applyFill="1" applyAlignment="1">
      <alignment horizontal="justify" vertical="top"/>
    </xf>
    <xf numFmtId="0" fontId="6" fillId="0" borderId="0" xfId="2" applyFont="1" applyAlignment="1" applyProtection="1">
      <alignment horizontal="justify" vertical="top" wrapText="1"/>
      <protection locked="0"/>
    </xf>
    <xf numFmtId="0" fontId="9" fillId="0" borderId="0" xfId="2" applyFont="1" applyAlignment="1" applyProtection="1">
      <alignment horizontal="justify" vertical="top" wrapText="1"/>
      <protection locked="0"/>
    </xf>
    <xf numFmtId="0" fontId="9" fillId="16" borderId="0" xfId="2" applyFont="1" applyFill="1" applyAlignment="1" applyProtection="1">
      <alignment horizontal="justify" vertical="top" wrapText="1"/>
      <protection locked="0"/>
    </xf>
    <xf numFmtId="0" fontId="4" fillId="0" borderId="0" xfId="0" applyFont="1" applyAlignment="1">
      <alignment vertical="center"/>
    </xf>
    <xf numFmtId="0" fontId="9" fillId="19" borderId="0" xfId="0" applyFont="1" applyFill="1" applyAlignment="1">
      <alignment horizontal="justify" vertical="top"/>
    </xf>
    <xf numFmtId="0" fontId="6" fillId="15" borderId="0" xfId="0" applyFont="1" applyFill="1" applyAlignment="1">
      <alignment horizontal="justify" vertical="top"/>
    </xf>
    <xf numFmtId="0" fontId="6" fillId="18" borderId="0" xfId="0" applyFont="1" applyFill="1" applyAlignment="1">
      <alignment horizontal="justify" vertical="top"/>
    </xf>
    <xf numFmtId="9" fontId="4" fillId="0" borderId="0" xfId="1" applyFont="1" applyFill="1" applyBorder="1" applyAlignment="1" applyProtection="1">
      <alignment horizontal="center" vertical="center"/>
      <protection locked="0"/>
    </xf>
    <xf numFmtId="0" fontId="6" fillId="0" borderId="0" xfId="2" applyFont="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5" fontId="6" fillId="0" borderId="0" xfId="5" applyNumberFormat="1" applyFont="1" applyFill="1" applyBorder="1" applyAlignment="1" applyProtection="1">
      <alignment horizontal="center" vertical="center"/>
      <protection locked="0"/>
    </xf>
    <xf numFmtId="0" fontId="9" fillId="0" borderId="0" xfId="5" applyNumberFormat="1" applyFont="1" applyFill="1" applyBorder="1" applyAlignment="1" applyProtection="1">
      <alignment horizontal="center" vertical="center"/>
      <protection locked="0"/>
    </xf>
    <xf numFmtId="164" fontId="9" fillId="0" borderId="0" xfId="2" applyNumberFormat="1" applyFont="1" applyAlignment="1" applyProtection="1">
      <alignment horizontal="center" vertical="center"/>
      <protection locked="0"/>
    </xf>
    <xf numFmtId="165" fontId="6" fillId="0" borderId="0" xfId="5" applyNumberFormat="1" applyFont="1" applyFill="1" applyBorder="1" applyAlignment="1" applyProtection="1">
      <alignment horizontal="center" vertical="center" wrapText="1"/>
      <protection locked="0"/>
    </xf>
    <xf numFmtId="0" fontId="6" fillId="0" borderId="0" xfId="2" applyFont="1" applyAlignment="1" applyProtection="1">
      <alignment horizontal="center" vertical="center" wrapText="1"/>
      <protection locked="0"/>
    </xf>
    <xf numFmtId="0" fontId="6" fillId="0" borderId="0" xfId="2" applyFont="1" applyAlignment="1" applyProtection="1">
      <alignment horizontal="center" vertical="center"/>
      <protection locked="0"/>
    </xf>
    <xf numFmtId="0" fontId="6" fillId="0" borderId="0" xfId="2" applyFont="1" applyAlignment="1" applyProtection="1">
      <alignment horizontal="justify" vertical="center" wrapText="1"/>
      <protection locked="0"/>
    </xf>
    <xf numFmtId="0" fontId="6" fillId="0" borderId="0" xfId="2" applyFont="1" applyAlignment="1">
      <alignment horizontal="left" vertical="center" wrapText="1"/>
    </xf>
    <xf numFmtId="0" fontId="9" fillId="0" borderId="0" xfId="2" applyFont="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Alignment="1">
      <alignment horizontal="justify" vertical="top"/>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justify" vertical="top"/>
    </xf>
    <xf numFmtId="14" fontId="4" fillId="0" borderId="0" xfId="0" applyNumberFormat="1" applyFont="1" applyAlignment="1">
      <alignment vertical="center"/>
    </xf>
    <xf numFmtId="0" fontId="11" fillId="0" borderId="0" xfId="0" applyFont="1" applyAlignment="1">
      <alignment horizontal="justify" vertical="top"/>
    </xf>
    <xf numFmtId="0" fontId="10" fillId="0" borderId="0" xfId="0" applyFont="1" applyAlignment="1">
      <alignment horizontal="justify" vertical="top"/>
    </xf>
    <xf numFmtId="0" fontId="4" fillId="0" borderId="0" xfId="0" applyFont="1"/>
    <xf numFmtId="0" fontId="9" fillId="0" borderId="0" xfId="0" applyFont="1" applyAlignment="1">
      <alignment horizontal="justify" vertical="top"/>
    </xf>
    <xf numFmtId="0" fontId="5" fillId="0" borderId="0" xfId="2" applyFont="1" applyAlignment="1" applyProtection="1">
      <alignment horizontal="justify" vertical="top" wrapText="1"/>
      <protection locked="0"/>
    </xf>
    <xf numFmtId="0" fontId="10" fillId="0" borderId="0" xfId="2" applyFont="1" applyAlignment="1" applyProtection="1">
      <alignment horizontal="justify" vertical="top" wrapText="1"/>
      <protection locked="0"/>
    </xf>
    <xf numFmtId="0" fontId="6" fillId="0" borderId="0" xfId="0" applyFont="1" applyAlignment="1">
      <alignment horizontal="justify" vertical="top" wrapText="1"/>
    </xf>
    <xf numFmtId="0" fontId="9" fillId="0" borderId="0" xfId="2" applyFont="1" applyAlignment="1" applyProtection="1">
      <alignment vertical="center" wrapText="1"/>
      <protection locked="0"/>
    </xf>
    <xf numFmtId="14" fontId="6" fillId="0" borderId="0" xfId="0" applyNumberFormat="1" applyFont="1" applyAlignment="1">
      <alignment vertical="top" wrapText="1"/>
    </xf>
    <xf numFmtId="0" fontId="6" fillId="0" borderId="0" xfId="0" applyFont="1" applyAlignment="1">
      <alignment horizontal="left" vertical="top" wrapText="1"/>
    </xf>
    <xf numFmtId="0" fontId="9" fillId="0" borderId="0" xfId="2" applyFont="1" applyAlignment="1">
      <alignment vertical="center" wrapText="1"/>
    </xf>
    <xf numFmtId="14" fontId="9" fillId="0" borderId="0" xfId="2" applyNumberFormat="1" applyFont="1" applyAlignment="1">
      <alignment vertical="center" wrapText="1"/>
    </xf>
    <xf numFmtId="14" fontId="9" fillId="0" borderId="0" xfId="2" applyNumberFormat="1" applyFont="1" applyAlignment="1">
      <alignment vertical="center"/>
    </xf>
    <xf numFmtId="14" fontId="4" fillId="0" borderId="0" xfId="0" applyNumberFormat="1" applyFont="1" applyAlignment="1">
      <alignment horizontal="justify" vertical="center"/>
    </xf>
    <xf numFmtId="0" fontId="10" fillId="0" borderId="0" xfId="0" applyFont="1" applyAlignment="1">
      <alignment vertical="top" wrapText="1"/>
    </xf>
    <xf numFmtId="0" fontId="4" fillId="0" borderId="0" xfId="0" applyFont="1" applyAlignment="1">
      <alignment horizontal="justify" vertical="top" wrapText="1"/>
    </xf>
    <xf numFmtId="0" fontId="4" fillId="0" borderId="0" xfId="0" applyFont="1" applyAlignment="1">
      <alignment horizontal="justify"/>
    </xf>
    <xf numFmtId="0" fontId="10" fillId="0" borderId="0" xfId="0" applyFont="1" applyAlignment="1">
      <alignment horizontal="justify"/>
    </xf>
    <xf numFmtId="0" fontId="4" fillId="0" borderId="0" xfId="0" applyFont="1" applyAlignment="1">
      <alignment horizontal="justify" vertical="center"/>
    </xf>
    <xf numFmtId="0" fontId="9" fillId="0" borderId="0" xfId="2" applyFont="1" applyAlignment="1" applyProtection="1">
      <alignment horizontal="left" vertical="top" wrapText="1"/>
      <protection locked="0"/>
    </xf>
    <xf numFmtId="0" fontId="6" fillId="0" borderId="0" xfId="0" applyFont="1" applyAlignment="1">
      <alignment horizontal="justify" vertical="center"/>
    </xf>
    <xf numFmtId="0" fontId="6" fillId="0" borderId="0" xfId="2" applyFont="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6" fillId="0" borderId="0" xfId="2" applyFont="1" applyAlignment="1">
      <alignment horizontal="center" vertical="center" wrapText="1"/>
    </xf>
    <xf numFmtId="0" fontId="4" fillId="0" borderId="0" xfId="0" applyFont="1" applyAlignment="1">
      <alignment horizontal="justify" wrapText="1"/>
    </xf>
    <xf numFmtId="0" fontId="13" fillId="0" borderId="0" xfId="2" applyFont="1" applyAlignment="1">
      <alignment vertical="center" wrapText="1"/>
    </xf>
    <xf numFmtId="0" fontId="8" fillId="0" borderId="0" xfId="0" applyFont="1" applyAlignment="1">
      <alignment wrapText="1"/>
    </xf>
    <xf numFmtId="0" fontId="9" fillId="0" borderId="0" xfId="2" applyFont="1" applyAlignment="1">
      <alignment horizontal="center" vertical="center"/>
    </xf>
    <xf numFmtId="0" fontId="9" fillId="0" borderId="0" xfId="2" applyFont="1" applyAlignment="1">
      <alignment horizontal="left" vertical="center" wrapText="1"/>
    </xf>
    <xf numFmtId="0" fontId="11" fillId="0" borderId="0" xfId="0" applyFont="1" applyAlignment="1">
      <alignment horizontal="justify"/>
    </xf>
    <xf numFmtId="0" fontId="4" fillId="0" borderId="0" xfId="0" applyFont="1" applyAlignment="1">
      <alignment wrapText="1"/>
    </xf>
    <xf numFmtId="164" fontId="10" fillId="0" borderId="0" xfId="2" applyNumberFormat="1" applyFont="1" applyAlignment="1" applyProtection="1">
      <alignment horizontal="center" vertical="center"/>
      <protection locked="0"/>
    </xf>
    <xf numFmtId="14" fontId="4" fillId="0" borderId="0" xfId="0" applyNumberFormat="1" applyFont="1" applyAlignment="1">
      <alignment vertical="center" wrapText="1"/>
    </xf>
    <xf numFmtId="0" fontId="9" fillId="0" borderId="0" xfId="0" applyFont="1" applyAlignment="1">
      <alignment horizontal="left" vertical="top" wrapText="1"/>
    </xf>
    <xf numFmtId="0" fontId="9" fillId="0" borderId="0" xfId="0" applyFont="1" applyAlignment="1">
      <alignment vertical="top" wrapText="1"/>
    </xf>
    <xf numFmtId="0" fontId="8" fillId="0" borderId="0" xfId="0" applyFont="1" applyAlignment="1">
      <alignment horizontal="justify" vertical="top" wrapText="1"/>
    </xf>
    <xf numFmtId="0" fontId="4" fillId="0" borderId="0" xfId="0" applyFont="1" applyAlignment="1">
      <alignment horizontal="center" vertical="center"/>
    </xf>
    <xf numFmtId="0" fontId="4" fillId="0" borderId="0" xfId="0" applyFont="1" applyAlignment="1">
      <alignment horizontal="left" wrapText="1"/>
    </xf>
    <xf numFmtId="14" fontId="4" fillId="0" borderId="0" xfId="0" applyNumberFormat="1" applyFont="1" applyAlignment="1">
      <alignment horizontal="left" vertical="center"/>
    </xf>
    <xf numFmtId="0" fontId="11" fillId="0" borderId="0" xfId="0" applyFont="1" applyAlignment="1">
      <alignment horizontal="center" vertical="center" wrapText="1"/>
    </xf>
    <xf numFmtId="166" fontId="4" fillId="0" borderId="0" xfId="0" applyNumberFormat="1" applyFont="1" applyAlignment="1">
      <alignment horizontal="center" vertical="center" wrapText="1"/>
    </xf>
    <xf numFmtId="0" fontId="4" fillId="0" borderId="0" xfId="7" applyFont="1" applyAlignment="1">
      <alignment horizontal="center" vertical="top" wrapText="1"/>
    </xf>
    <xf numFmtId="0" fontId="4" fillId="0" borderId="0" xfId="7" applyFont="1" applyAlignment="1">
      <alignment horizontal="center" vertical="center" wrapText="1"/>
    </xf>
    <xf numFmtId="14" fontId="4" fillId="0" borderId="0" xfId="7" applyNumberFormat="1"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justify" vertical="top" wrapText="1"/>
    </xf>
    <xf numFmtId="0" fontId="4" fillId="11" borderId="0" xfId="0" applyFont="1" applyFill="1" applyAlignment="1" applyProtection="1">
      <alignment horizontal="center" vertical="center" wrapText="1"/>
      <protection locked="0"/>
    </xf>
    <xf numFmtId="0" fontId="4" fillId="6"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4" fillId="13" borderId="0" xfId="0" applyFont="1" applyFill="1" applyAlignment="1" applyProtection="1">
      <alignment horizontal="center" vertical="center" wrapText="1"/>
      <protection locked="0"/>
    </xf>
    <xf numFmtId="0" fontId="8" fillId="5" borderId="0" xfId="0" applyFont="1" applyFill="1" applyAlignment="1" applyProtection="1">
      <alignment horizontal="center" vertical="center"/>
      <protection locked="0"/>
    </xf>
    <xf numFmtId="0" fontId="8" fillId="8"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8" fillId="6" borderId="0" xfId="0" applyFont="1" applyFill="1" applyAlignment="1" applyProtection="1">
      <alignment horizontal="center" vertical="center"/>
      <protection locked="0"/>
    </xf>
    <xf numFmtId="0" fontId="8" fillId="10" borderId="0" xfId="0" applyFont="1" applyFill="1" applyAlignment="1" applyProtection="1">
      <alignment horizontal="center" vertical="center" wrapText="1"/>
      <protection locked="0"/>
    </xf>
    <xf numFmtId="0" fontId="6" fillId="0" borderId="0" xfId="0" applyFont="1" applyAlignment="1">
      <alignment vertical="top" wrapText="1"/>
    </xf>
    <xf numFmtId="0" fontId="8" fillId="0" borderId="0" xfId="0" applyFont="1" applyAlignment="1">
      <alignment horizontal="center" vertical="center" wrapText="1"/>
    </xf>
    <xf numFmtId="0" fontId="9" fillId="0" borderId="0" xfId="0" applyFont="1" applyAlignment="1" applyProtection="1">
      <alignment horizontal="center" vertical="center"/>
      <protection locked="0"/>
    </xf>
    <xf numFmtId="0" fontId="4" fillId="17" borderId="0" xfId="0" applyFont="1" applyFill="1" applyAlignment="1" applyProtection="1">
      <alignment horizontal="center" vertical="center" wrapText="1"/>
      <protection locked="0"/>
    </xf>
    <xf numFmtId="0" fontId="4" fillId="15" borderId="0" xfId="0" applyFont="1" applyFill="1" applyAlignment="1" applyProtection="1">
      <alignment horizontal="center" vertical="center" wrapText="1"/>
      <protection locked="0"/>
    </xf>
    <xf numFmtId="0" fontId="9" fillId="0" borderId="0" xfId="8" applyFont="1" applyFill="1" applyBorder="1" applyAlignment="1" applyProtection="1">
      <alignment horizontal="center" vertical="center" wrapText="1"/>
    </xf>
    <xf numFmtId="14" fontId="6" fillId="0" borderId="0" xfId="0" applyNumberFormat="1" applyFont="1" applyAlignment="1">
      <alignment vertical="center" wrapText="1"/>
    </xf>
    <xf numFmtId="0" fontId="12" fillId="0" borderId="0" xfId="2" applyFont="1" applyAlignment="1">
      <alignment vertical="center" wrapText="1"/>
    </xf>
    <xf numFmtId="0" fontId="7" fillId="0" borderId="0" xfId="0" applyFont="1" applyAlignment="1">
      <alignment horizontal="justify" vertical="center"/>
    </xf>
    <xf numFmtId="9" fontId="4" fillId="0" borderId="0" xfId="0" applyNumberFormat="1" applyFont="1" applyAlignment="1">
      <alignment horizontal="center" vertical="center"/>
    </xf>
    <xf numFmtId="0" fontId="9"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vertical="center" wrapText="1"/>
      <protection locked="0"/>
    </xf>
    <xf numFmtId="0" fontId="12" fillId="0" borderId="0" xfId="0" applyFont="1" applyAlignment="1">
      <alignment vertical="center" wrapText="1"/>
    </xf>
    <xf numFmtId="0" fontId="8" fillId="0" borderId="0" xfId="0" applyFont="1" applyAlignment="1" applyProtection="1">
      <alignment vertical="center" wrapText="1"/>
      <protection locked="0"/>
    </xf>
    <xf numFmtId="0" fontId="14" fillId="0" borderId="0" xfId="2" applyFont="1" applyAlignment="1">
      <alignment vertical="center" wrapText="1"/>
    </xf>
    <xf numFmtId="0" fontId="8" fillId="0" borderId="0" xfId="0" applyFont="1" applyAlignment="1">
      <alignment vertical="center" wrapText="1"/>
    </xf>
    <xf numFmtId="0" fontId="4" fillId="19" borderId="0" xfId="0" applyFont="1" applyFill="1" applyAlignment="1" applyProtection="1">
      <alignment horizontal="center" vertical="center"/>
      <protection locked="0"/>
    </xf>
    <xf numFmtId="0" fontId="9" fillId="19" borderId="0" xfId="8" applyFont="1" applyFill="1" applyBorder="1" applyAlignment="1" applyProtection="1">
      <alignment horizontal="center" vertical="center" wrapText="1"/>
    </xf>
    <xf numFmtId="0" fontId="11" fillId="19" borderId="0" xfId="0" applyFont="1" applyFill="1" applyAlignment="1">
      <alignment horizontal="justify" vertical="top"/>
    </xf>
    <xf numFmtId="0" fontId="6" fillId="15" borderId="0" xfId="2" applyFont="1" applyFill="1" applyAlignment="1" applyProtection="1">
      <alignment horizontal="center" vertical="center"/>
      <protection locked="0"/>
    </xf>
    <xf numFmtId="0" fontId="4" fillId="19" borderId="0" xfId="0" applyFont="1" applyFill="1" applyAlignment="1" applyProtection="1">
      <alignment horizontal="center" vertical="center" wrapText="1"/>
      <protection locked="0"/>
    </xf>
    <xf numFmtId="0" fontId="6" fillId="19" borderId="0" xfId="2" applyFont="1" applyFill="1" applyAlignment="1" applyProtection="1">
      <alignment horizontal="justify" vertical="top" wrapText="1"/>
      <protection locked="0"/>
    </xf>
    <xf numFmtId="9" fontId="4" fillId="19" borderId="0" xfId="1" applyFont="1" applyFill="1" applyBorder="1" applyAlignment="1" applyProtection="1">
      <alignment horizontal="center" vertical="center"/>
      <protection locked="0"/>
    </xf>
    <xf numFmtId="14" fontId="4" fillId="19" borderId="0" xfId="0" applyNumberFormat="1" applyFont="1" applyFill="1" applyAlignment="1" applyProtection="1">
      <alignment horizontal="center" vertical="center"/>
      <protection locked="0"/>
    </xf>
    <xf numFmtId="2" fontId="4" fillId="19" borderId="0" xfId="0" applyNumberFormat="1" applyFont="1" applyFill="1" applyAlignment="1" applyProtection="1">
      <alignment horizontal="center" vertical="center"/>
      <protection locked="0"/>
    </xf>
    <xf numFmtId="9" fontId="4" fillId="19" borderId="0" xfId="0" applyNumberFormat="1" applyFont="1" applyFill="1" applyAlignment="1" applyProtection="1">
      <alignment horizontal="center" vertical="center"/>
      <protection locked="0"/>
    </xf>
    <xf numFmtId="0" fontId="11" fillId="19" borderId="0" xfId="2" applyFont="1" applyFill="1" applyAlignment="1" applyProtection="1">
      <alignment horizontal="justify" vertical="top" wrapText="1"/>
      <protection locked="0"/>
    </xf>
    <xf numFmtId="0" fontId="4" fillId="16" borderId="0" xfId="0" applyFont="1" applyFill="1"/>
    <xf numFmtId="165" fontId="6" fillId="15" borderId="0" xfId="5" applyNumberFormat="1" applyFont="1" applyFill="1" applyBorder="1" applyAlignment="1" applyProtection="1">
      <alignment horizontal="center" vertical="center"/>
      <protection locked="0"/>
    </xf>
    <xf numFmtId="0" fontId="9" fillId="19" borderId="0" xfId="2" applyFont="1" applyFill="1" applyAlignment="1" applyProtection="1">
      <alignment horizontal="justify" vertical="top" wrapText="1"/>
      <protection locked="0"/>
    </xf>
    <xf numFmtId="0" fontId="10" fillId="19" borderId="0" xfId="0" applyFont="1" applyFill="1" applyAlignment="1">
      <alignment horizontal="justify" vertical="top"/>
    </xf>
    <xf numFmtId="0" fontId="5" fillId="15" borderId="0" xfId="2" applyFont="1" applyFill="1" applyAlignment="1" applyProtection="1">
      <alignment horizontal="justify" vertical="top" wrapText="1"/>
      <protection locked="0"/>
    </xf>
    <xf numFmtId="0" fontId="10" fillId="16" borderId="0" xfId="2" applyFont="1" applyFill="1" applyAlignment="1" applyProtection="1">
      <alignment horizontal="justify" vertical="top" wrapText="1"/>
      <protection locked="0"/>
    </xf>
    <xf numFmtId="0" fontId="9" fillId="17" borderId="0" xfId="2" applyFont="1" applyFill="1" applyAlignment="1" applyProtection="1">
      <alignment horizontal="justify" vertical="top" wrapText="1"/>
      <protection locked="0"/>
    </xf>
    <xf numFmtId="0" fontId="6" fillId="19" borderId="0" xfId="0" applyFont="1" applyFill="1" applyAlignment="1">
      <alignment horizontal="justify" vertical="top"/>
    </xf>
    <xf numFmtId="0" fontId="4" fillId="19" borderId="0" xfId="0" applyFont="1" applyFill="1" applyAlignment="1" applyProtection="1">
      <alignment horizontal="center" vertical="center" wrapText="1"/>
      <protection locked="0"/>
    </xf>
    <xf numFmtId="0" fontId="8" fillId="10" borderId="0" xfId="0" applyFont="1" applyFill="1" applyAlignment="1" applyProtection="1">
      <alignment horizontal="center" vertical="center" wrapText="1"/>
      <protection locked="0"/>
    </xf>
    <xf numFmtId="0" fontId="8" fillId="11" borderId="0" xfId="0" applyFont="1" applyFill="1" applyAlignment="1" applyProtection="1">
      <alignment horizontal="center" vertical="center"/>
      <protection locked="0"/>
    </xf>
    <xf numFmtId="0" fontId="8"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4" fillId="13"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8" fillId="5" borderId="0" xfId="0" applyFont="1" applyFill="1" applyAlignment="1" applyProtection="1">
      <alignment horizontal="center" vertical="center"/>
      <protection locked="0"/>
    </xf>
    <xf numFmtId="0" fontId="8"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7" borderId="0" xfId="0" applyFont="1" applyFill="1" applyAlignment="1" applyProtection="1">
      <alignment horizontal="center" vertical="center"/>
      <protection locked="0"/>
    </xf>
    <xf numFmtId="0" fontId="4" fillId="0" borderId="0" xfId="0" applyFont="1" applyAlignment="1" applyProtection="1">
      <alignment horizontal="center" vertical="center"/>
      <protection locked="0"/>
    </xf>
  </cellXfs>
  <cellStyles count="9">
    <cellStyle name="Hipervínculo" xfId="8" builtinId="8"/>
    <cellStyle name="Millares 2" xfId="5" xr:uid="{00000000-0005-0000-0000-000001000000}"/>
    <cellStyle name="Normal" xfId="0" builtinId="0"/>
    <cellStyle name="Normal 2" xfId="2" xr:uid="{00000000-0005-0000-0000-000003000000}"/>
    <cellStyle name="Normal 2 2" xfId="4" xr:uid="{00000000-0005-0000-0000-000004000000}"/>
    <cellStyle name="Normal 3" xfId="7" xr:uid="{00000000-0005-0000-0000-000005000000}"/>
    <cellStyle name="Normal 4" xfId="3" xr:uid="{00000000-0005-0000-0000-000006000000}"/>
    <cellStyle name="Porcentaje" xfId="1" builtinId="5"/>
    <cellStyle name="Porcentaje 2" xfId="6" xr:uid="{00000000-0005-0000-0000-000008000000}"/>
  </cellStyles>
  <dxfs count="117">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00FF99"/>
      <color rgb="FF00FFFF"/>
      <color rgb="FFFF6600"/>
      <color rgb="FFCCFFCC"/>
      <color rgb="FF99FFCC"/>
      <color rgb="FFFF7C80"/>
      <color rgb="FFFFCC66"/>
      <color rgb="FFEE5612"/>
      <color rgb="FFCCFFFF"/>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179"/>
  <sheetViews>
    <sheetView tabSelected="1" zoomScale="73" zoomScaleNormal="73" workbookViewId="0">
      <pane xSplit="12" ySplit="2" topLeftCell="AL3" activePane="bottomRight" state="frozen"/>
      <selection pane="bottomRight" activeCell="AO7" sqref="AO7"/>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c r="A1" s="154" t="s">
        <v>0</v>
      </c>
      <c r="B1" s="154"/>
      <c r="C1" s="154"/>
      <c r="D1" s="154"/>
      <c r="E1" s="154"/>
      <c r="F1" s="154"/>
      <c r="G1" s="154"/>
      <c r="H1" s="154"/>
      <c r="I1" s="154"/>
      <c r="J1" s="152" t="s">
        <v>1</v>
      </c>
      <c r="K1" s="152"/>
      <c r="L1" s="152"/>
      <c r="M1" s="152"/>
      <c r="N1" s="152"/>
      <c r="O1" s="152"/>
      <c r="P1" s="152"/>
      <c r="Q1" s="152"/>
      <c r="R1" s="152"/>
      <c r="S1" s="152"/>
      <c r="T1" s="152"/>
      <c r="U1" s="152"/>
      <c r="V1" s="152"/>
      <c r="W1" s="152"/>
      <c r="X1" s="153" t="s">
        <v>2</v>
      </c>
      <c r="Y1" s="153"/>
      <c r="Z1" s="153"/>
      <c r="AA1" s="153"/>
      <c r="AB1" s="153"/>
      <c r="AC1" s="153"/>
      <c r="AD1" s="153"/>
      <c r="AE1" s="153"/>
      <c r="AF1" s="153"/>
      <c r="AG1" s="150" t="s">
        <v>3</v>
      </c>
      <c r="AH1" s="150"/>
      <c r="AI1" s="150"/>
      <c r="AJ1" s="150"/>
      <c r="AK1" s="150"/>
      <c r="AL1" s="150"/>
      <c r="AM1" s="150"/>
      <c r="AN1" s="150"/>
      <c r="AO1" s="100"/>
      <c r="AP1" s="144" t="s">
        <v>4</v>
      </c>
      <c r="AQ1" s="144"/>
      <c r="AR1" s="144"/>
      <c r="AS1" s="144"/>
      <c r="AT1" s="144"/>
      <c r="AU1" s="144"/>
      <c r="AV1" s="144"/>
      <c r="AW1" s="144"/>
      <c r="AX1" s="103"/>
      <c r="AY1" s="143" t="s">
        <v>5</v>
      </c>
      <c r="AZ1" s="143"/>
      <c r="BA1" s="143"/>
      <c r="BB1" s="143"/>
      <c r="BC1" s="143"/>
      <c r="BD1" s="143"/>
      <c r="BE1" s="143"/>
      <c r="BF1" s="143"/>
      <c r="BG1" s="155" t="s">
        <v>6</v>
      </c>
      <c r="BH1" s="155"/>
      <c r="BI1" s="155"/>
      <c r="BJ1" s="155"/>
      <c r="BK1" s="155"/>
    </row>
    <row r="2" spans="1:63" ht="15" customHeight="1">
      <c r="A2" s="148" t="s">
        <v>7</v>
      </c>
      <c r="B2" s="148" t="s">
        <v>8</v>
      </c>
      <c r="C2" s="148" t="s">
        <v>9</v>
      </c>
      <c r="D2" s="148" t="s">
        <v>10</v>
      </c>
      <c r="E2" s="148" t="s">
        <v>11</v>
      </c>
      <c r="F2" s="148" t="s">
        <v>12</v>
      </c>
      <c r="G2" s="148" t="s">
        <v>13</v>
      </c>
      <c r="H2" s="148" t="s">
        <v>14</v>
      </c>
      <c r="I2" s="148" t="s">
        <v>15</v>
      </c>
      <c r="J2" s="145" t="s">
        <v>16</v>
      </c>
      <c r="K2" s="152" t="s">
        <v>17</v>
      </c>
      <c r="L2" s="152"/>
      <c r="M2" s="152"/>
      <c r="N2" s="145" t="s">
        <v>18</v>
      </c>
      <c r="O2" s="145" t="s">
        <v>19</v>
      </c>
      <c r="P2" s="145" t="s">
        <v>20</v>
      </c>
      <c r="Q2" s="145" t="s">
        <v>21</v>
      </c>
      <c r="R2" s="145" t="s">
        <v>22</v>
      </c>
      <c r="S2" s="145" t="s">
        <v>23</v>
      </c>
      <c r="T2" s="145" t="s">
        <v>24</v>
      </c>
      <c r="U2" s="145" t="s">
        <v>25</v>
      </c>
      <c r="V2" s="145" t="s">
        <v>26</v>
      </c>
      <c r="W2" s="145" t="s">
        <v>27</v>
      </c>
      <c r="X2" s="151" t="s">
        <v>28</v>
      </c>
      <c r="Y2" s="151" t="s">
        <v>29</v>
      </c>
      <c r="Z2" s="151" t="s">
        <v>30</v>
      </c>
      <c r="AA2" s="151" t="s">
        <v>31</v>
      </c>
      <c r="AB2" s="151" t="s">
        <v>32</v>
      </c>
      <c r="AC2" s="151" t="s">
        <v>33</v>
      </c>
      <c r="AD2" s="151" t="s">
        <v>34</v>
      </c>
      <c r="AE2" s="151" t="s">
        <v>35</v>
      </c>
      <c r="AF2" s="101"/>
      <c r="AG2" s="146" t="s">
        <v>36</v>
      </c>
      <c r="AH2" s="146" t="s">
        <v>37</v>
      </c>
      <c r="AI2" s="146" t="s">
        <v>38</v>
      </c>
      <c r="AJ2" s="146" t="s">
        <v>39</v>
      </c>
      <c r="AK2" s="146" t="s">
        <v>40</v>
      </c>
      <c r="AL2" s="146" t="s">
        <v>41</v>
      </c>
      <c r="AM2" s="146" t="s">
        <v>42</v>
      </c>
      <c r="AN2" s="146" t="s">
        <v>43</v>
      </c>
      <c r="AO2" s="102"/>
      <c r="AP2" s="142" t="s">
        <v>44</v>
      </c>
      <c r="AQ2" s="142" t="s">
        <v>45</v>
      </c>
      <c r="AR2" s="142" t="s">
        <v>46</v>
      </c>
      <c r="AS2" s="142" t="s">
        <v>47</v>
      </c>
      <c r="AT2" s="142" t="s">
        <v>48</v>
      </c>
      <c r="AU2" s="142" t="s">
        <v>49</v>
      </c>
      <c r="AV2" s="142" t="s">
        <v>50</v>
      </c>
      <c r="AW2" s="142" t="s">
        <v>51</v>
      </c>
      <c r="AX2" s="104"/>
      <c r="AY2" s="148" t="s">
        <v>44</v>
      </c>
      <c r="AZ2" s="148" t="s">
        <v>45</v>
      </c>
      <c r="BA2" s="148" t="s">
        <v>46</v>
      </c>
      <c r="BB2" s="148" t="s">
        <v>47</v>
      </c>
      <c r="BC2" s="148" t="s">
        <v>52</v>
      </c>
      <c r="BD2" s="148" t="s">
        <v>49</v>
      </c>
      <c r="BE2" s="148" t="s">
        <v>50</v>
      </c>
      <c r="BF2" s="148" t="s">
        <v>51</v>
      </c>
      <c r="BG2" s="149" t="s">
        <v>53</v>
      </c>
      <c r="BH2" s="149" t="s">
        <v>54</v>
      </c>
      <c r="BI2" s="149" t="s">
        <v>55</v>
      </c>
      <c r="BJ2" s="149" t="s">
        <v>56</v>
      </c>
      <c r="BK2" s="147" t="s">
        <v>57</v>
      </c>
    </row>
    <row r="3" spans="1:63" ht="66" customHeight="1">
      <c r="A3" s="148"/>
      <c r="B3" s="148"/>
      <c r="C3" s="148"/>
      <c r="D3" s="148"/>
      <c r="E3" s="148"/>
      <c r="F3" s="148"/>
      <c r="G3" s="148"/>
      <c r="H3" s="148"/>
      <c r="I3" s="148"/>
      <c r="J3" s="145"/>
      <c r="K3" s="98" t="s">
        <v>58</v>
      </c>
      <c r="L3" s="98" t="s">
        <v>59</v>
      </c>
      <c r="M3" s="98" t="s">
        <v>60</v>
      </c>
      <c r="N3" s="145"/>
      <c r="O3" s="145"/>
      <c r="P3" s="145"/>
      <c r="Q3" s="145"/>
      <c r="R3" s="145"/>
      <c r="S3" s="145"/>
      <c r="T3" s="145"/>
      <c r="U3" s="145"/>
      <c r="V3" s="145"/>
      <c r="W3" s="145"/>
      <c r="X3" s="151"/>
      <c r="Y3" s="151"/>
      <c r="Z3" s="151"/>
      <c r="AA3" s="151"/>
      <c r="AB3" s="151"/>
      <c r="AC3" s="151"/>
      <c r="AD3" s="151"/>
      <c r="AE3" s="151"/>
      <c r="AF3" s="101" t="s">
        <v>53</v>
      </c>
      <c r="AG3" s="146"/>
      <c r="AH3" s="146"/>
      <c r="AI3" s="146"/>
      <c r="AJ3" s="146"/>
      <c r="AK3" s="146"/>
      <c r="AL3" s="146"/>
      <c r="AM3" s="146"/>
      <c r="AN3" s="146"/>
      <c r="AO3" s="102" t="s">
        <v>53</v>
      </c>
      <c r="AP3" s="142"/>
      <c r="AQ3" s="142"/>
      <c r="AR3" s="142"/>
      <c r="AS3" s="142"/>
      <c r="AT3" s="142"/>
      <c r="AU3" s="142"/>
      <c r="AV3" s="142"/>
      <c r="AW3" s="142"/>
      <c r="AX3" s="104" t="s">
        <v>53</v>
      </c>
      <c r="AY3" s="148"/>
      <c r="AZ3" s="148"/>
      <c r="BA3" s="148"/>
      <c r="BB3" s="148"/>
      <c r="BC3" s="148"/>
      <c r="BD3" s="148"/>
      <c r="BE3" s="148"/>
      <c r="BF3" s="148"/>
      <c r="BG3" s="149"/>
      <c r="BH3" s="149"/>
      <c r="BI3" s="149"/>
      <c r="BJ3" s="149"/>
      <c r="BK3" s="147"/>
    </row>
    <row r="4" spans="1:63" ht="117" customHeight="1">
      <c r="A4" s="96" t="s">
        <v>61</v>
      </c>
      <c r="B4" s="96" t="s">
        <v>62</v>
      </c>
      <c r="C4" s="96" t="s">
        <v>63</v>
      </c>
      <c r="D4" s="96" t="s">
        <v>64</v>
      </c>
      <c r="E4" s="96" t="s">
        <v>65</v>
      </c>
      <c r="F4" s="96" t="s">
        <v>62</v>
      </c>
      <c r="G4" s="96" t="s">
        <v>66</v>
      </c>
      <c r="H4" s="96" t="s">
        <v>63</v>
      </c>
      <c r="I4" s="96" t="s">
        <v>67</v>
      </c>
      <c r="J4" s="2" t="s">
        <v>68</v>
      </c>
      <c r="K4" s="2" t="s">
        <v>69</v>
      </c>
      <c r="L4" s="2"/>
      <c r="M4" s="2" t="s">
        <v>70</v>
      </c>
      <c r="N4" s="2" t="s">
        <v>63</v>
      </c>
      <c r="O4" s="2" t="s">
        <v>71</v>
      </c>
      <c r="P4" s="2" t="s">
        <v>63</v>
      </c>
      <c r="Q4" s="2" t="s">
        <v>71</v>
      </c>
      <c r="R4" s="2" t="s">
        <v>72</v>
      </c>
      <c r="S4" s="2" t="s">
        <v>73</v>
      </c>
      <c r="T4" s="2" t="s">
        <v>63</v>
      </c>
      <c r="U4" s="2" t="s">
        <v>74</v>
      </c>
      <c r="V4" s="2" t="s">
        <v>62</v>
      </c>
      <c r="W4" s="2" t="s">
        <v>62</v>
      </c>
      <c r="X4" s="3" t="s">
        <v>62</v>
      </c>
      <c r="Y4" s="3" t="s">
        <v>75</v>
      </c>
      <c r="Z4" s="3" t="s">
        <v>76</v>
      </c>
      <c r="AA4" s="3" t="s">
        <v>77</v>
      </c>
      <c r="AB4" s="3" t="s">
        <v>77</v>
      </c>
      <c r="AC4" s="3" t="s">
        <v>71</v>
      </c>
      <c r="AD4" s="3" t="s">
        <v>78</v>
      </c>
      <c r="AE4" s="3" t="s">
        <v>63</v>
      </c>
      <c r="AF4" s="3" t="s">
        <v>79</v>
      </c>
      <c r="AG4" s="4" t="s">
        <v>62</v>
      </c>
      <c r="AH4" s="4" t="s">
        <v>75</v>
      </c>
      <c r="AI4" s="4" t="s">
        <v>76</v>
      </c>
      <c r="AJ4" s="4" t="s">
        <v>77</v>
      </c>
      <c r="AK4" s="4" t="s">
        <v>77</v>
      </c>
      <c r="AL4" s="4" t="s">
        <v>71</v>
      </c>
      <c r="AM4" s="4" t="s">
        <v>78</v>
      </c>
      <c r="AN4" s="4" t="s">
        <v>63</v>
      </c>
      <c r="AO4" s="4"/>
      <c r="AP4" s="97" t="s">
        <v>62</v>
      </c>
      <c r="AQ4" s="97" t="s">
        <v>75</v>
      </c>
      <c r="AR4" s="97" t="s">
        <v>76</v>
      </c>
      <c r="AS4" s="97" t="s">
        <v>77</v>
      </c>
      <c r="AT4" s="97" t="s">
        <v>77</v>
      </c>
      <c r="AU4" s="97" t="s">
        <v>71</v>
      </c>
      <c r="AV4" s="97" t="s">
        <v>78</v>
      </c>
      <c r="AW4" s="97" t="s">
        <v>63</v>
      </c>
      <c r="AX4" s="97"/>
      <c r="AY4" s="96" t="s">
        <v>62</v>
      </c>
      <c r="AZ4" s="96" t="s">
        <v>75</v>
      </c>
      <c r="BA4" s="96" t="s">
        <v>76</v>
      </c>
      <c r="BB4" s="96" t="s">
        <v>77</v>
      </c>
      <c r="BC4" s="96" t="s">
        <v>77</v>
      </c>
      <c r="BD4" s="96" t="s">
        <v>71</v>
      </c>
      <c r="BE4" s="96" t="s">
        <v>78</v>
      </c>
      <c r="BF4" s="96" t="s">
        <v>63</v>
      </c>
      <c r="BG4" s="99" t="s">
        <v>79</v>
      </c>
      <c r="BH4" s="99"/>
      <c r="BI4" s="99" t="s">
        <v>79</v>
      </c>
      <c r="BJ4" s="99"/>
      <c r="BK4" s="147"/>
    </row>
    <row r="5" spans="1:63" customFormat="1" ht="35.1" customHeight="1">
      <c r="A5" s="122"/>
      <c r="B5" s="122"/>
      <c r="C5" s="126" t="s">
        <v>80</v>
      </c>
      <c r="D5" s="122"/>
      <c r="E5" s="141" t="s">
        <v>81</v>
      </c>
      <c r="F5" s="122"/>
      <c r="G5" s="122">
        <v>1</v>
      </c>
      <c r="H5" s="123" t="s">
        <v>82</v>
      </c>
      <c r="I5" s="124" t="s">
        <v>83</v>
      </c>
      <c r="J5" s="124" t="s">
        <v>84</v>
      </c>
      <c r="K5" s="16" t="s">
        <v>85</v>
      </c>
      <c r="L5" s="16" t="s">
        <v>86</v>
      </c>
      <c r="M5" s="125">
        <v>1</v>
      </c>
      <c r="N5" s="126" t="s">
        <v>87</v>
      </c>
      <c r="O5" s="126" t="str">
        <f>IF(H5="","",VLOOKUP(H5,'[1]Procedimientos Publicar'!$C$6:$E$85,3,FALSE))</f>
        <v>SECRETARIA GENERAL</v>
      </c>
      <c r="P5" s="126" t="s">
        <v>88</v>
      </c>
      <c r="Q5" s="122"/>
      <c r="R5" s="122"/>
      <c r="S5" s="127"/>
      <c r="T5" s="128">
        <v>1</v>
      </c>
      <c r="U5" s="122"/>
      <c r="V5" s="17">
        <v>43831</v>
      </c>
      <c r="W5" s="17">
        <v>44196</v>
      </c>
      <c r="X5" s="129">
        <v>43830</v>
      </c>
      <c r="Y5" s="18" t="s">
        <v>89</v>
      </c>
      <c r="Z5" s="122">
        <v>0.5</v>
      </c>
      <c r="AA5" s="130">
        <f t="shared" ref="AA5:AA19" si="0">(IF(Z5="","",IF(OR($M5=0,$M5="",$X5=""),"",Z5/$M5)))</f>
        <v>0.5</v>
      </c>
      <c r="AB5" s="131">
        <f t="shared" ref="AB5:AB19" si="1">(IF(OR($T5="",AA5=""),"",IF(OR($T5=0,AA5=0),0,IF((AA5*100%)/$T5&gt;100%,100%,(AA5*100%)/$T5))))</f>
        <v>0.5</v>
      </c>
      <c r="AC5" s="7" t="str">
        <f t="shared" ref="AC5:AC6" si="2">IF(Z5="","",IF(AB5&lt;100%, IF(AB5&lt;25%, "ALERTA","EN TERMINO"), IF(AB5=100%, "OK", "EN TERMINO")))</f>
        <v>EN TERMINO</v>
      </c>
      <c r="AD5" s="24" t="s">
        <v>90</v>
      </c>
      <c r="AE5" s="1"/>
      <c r="AF5" s="9" t="str">
        <f t="shared" ref="AF5:AF19" si="3">IF(AB5=100%,IF(AB5&gt;25%,"CUMPLIDA","PENDIENTE"),IF(AB5&lt;25%,"INCUMPLIDA","PENDIENTE"))</f>
        <v>PENDIENTE</v>
      </c>
      <c r="AG5" s="86" t="s">
        <v>91</v>
      </c>
      <c r="AH5" s="10" t="s">
        <v>92</v>
      </c>
      <c r="AI5" s="10">
        <v>1</v>
      </c>
      <c r="AJ5" s="6">
        <f>(IF(AI5="","",IF(OR($M5=0,$M5="",AG5=""),"",AI5/$M5)))</f>
        <v>1</v>
      </c>
      <c r="AK5" s="26">
        <f>(IF(OR($T5="",AJ5=""),"",IF(OR($T5=0,AJ5=0),0,IF((AJ5*100%)/$T5&gt;100%,100%,(AJ5*100%)/$T5))))</f>
        <v>1</v>
      </c>
      <c r="AL5" s="7" t="str">
        <f>IF(AI5="","",IF(AK5&lt;100%, IF(AK5&lt;50%, "ALERTA","EN TERMINO"), IF(AK5=100%, "OK", "EN TERMINO")))</f>
        <v>OK</v>
      </c>
      <c r="AM5" s="1"/>
      <c r="AN5" s="1"/>
      <c r="AO5" s="9" t="str">
        <f t="shared" ref="AO5:AO7" si="4">IF(AK5=100%,IF(AK5&gt;50%,"CUMPLIDA","PENDIENTE"),IF(AK5&lt;50%,"INCUMPLIDA","PENDIENTE"))</f>
        <v>CUMPLIDA</v>
      </c>
      <c r="AP5" s="1"/>
      <c r="AQ5" s="1"/>
      <c r="AR5" s="1"/>
      <c r="AS5" s="1"/>
      <c r="AT5" s="1"/>
      <c r="AU5" s="1"/>
      <c r="AV5" s="1"/>
      <c r="AW5" s="1"/>
      <c r="AX5" s="1"/>
      <c r="AY5" s="1"/>
      <c r="AZ5" s="1"/>
      <c r="BA5" s="1"/>
      <c r="BB5" s="1"/>
      <c r="BC5" s="1"/>
      <c r="BD5" s="1"/>
      <c r="BE5" s="1"/>
      <c r="BF5" s="1"/>
      <c r="BG5" s="9" t="str">
        <f>IF(AK5=100%,"CUMPLIDA","INCUMPLIDA")</f>
        <v>CUMPLIDA</v>
      </c>
      <c r="BH5" s="1"/>
      <c r="BI5" s="1" t="str">
        <f t="shared" ref="BI5:BI6" si="5">IF(AO5="CUMPLIDA","CERRADO","ABIERTO")</f>
        <v>CERRADO</v>
      </c>
    </row>
    <row r="6" spans="1:63" customFormat="1" ht="35.1" customHeight="1">
      <c r="A6" s="122"/>
      <c r="B6" s="122"/>
      <c r="C6" s="126" t="s">
        <v>80</v>
      </c>
      <c r="D6" s="122"/>
      <c r="E6" s="141"/>
      <c r="F6" s="122"/>
      <c r="G6" s="122">
        <v>2</v>
      </c>
      <c r="H6" s="123" t="s">
        <v>82</v>
      </c>
      <c r="I6" s="124" t="s">
        <v>93</v>
      </c>
      <c r="J6" s="132" t="s">
        <v>94</v>
      </c>
      <c r="K6" s="127" t="s">
        <v>95</v>
      </c>
      <c r="L6" s="16" t="s">
        <v>96</v>
      </c>
      <c r="M6" s="125">
        <v>1</v>
      </c>
      <c r="N6" s="126" t="s">
        <v>87</v>
      </c>
      <c r="O6" s="126" t="str">
        <f>IF(H6="","",VLOOKUP(H6,'[1]Procedimientos Publicar'!$C$6:$E$85,3,FALSE))</f>
        <v>SECRETARIA GENERAL</v>
      </c>
      <c r="P6" s="126" t="s">
        <v>88</v>
      </c>
      <c r="Q6" s="122"/>
      <c r="R6" s="122"/>
      <c r="S6" s="127"/>
      <c r="T6" s="128">
        <v>1</v>
      </c>
      <c r="U6" s="122"/>
      <c r="V6" s="17">
        <v>43831</v>
      </c>
      <c r="W6" s="17">
        <v>44012</v>
      </c>
      <c r="X6" s="129">
        <v>43830</v>
      </c>
      <c r="Y6" s="133"/>
      <c r="Z6" s="122"/>
      <c r="AA6" s="130" t="str">
        <f t="shared" si="0"/>
        <v/>
      </c>
      <c r="AB6" s="131" t="str">
        <f t="shared" si="1"/>
        <v/>
      </c>
      <c r="AC6" s="7" t="str">
        <f t="shared" si="2"/>
        <v/>
      </c>
      <c r="AD6" s="134"/>
      <c r="AE6" s="1"/>
      <c r="AF6" s="9"/>
      <c r="AG6" s="86" t="s">
        <v>91</v>
      </c>
      <c r="AH6" s="10" t="s">
        <v>97</v>
      </c>
      <c r="AI6" s="109">
        <v>1</v>
      </c>
      <c r="AJ6" s="6">
        <f t="shared" ref="AJ6:AJ7" si="6">(IF(AI6="","",IF(OR($M6=0,$M6="",AG6=""),"",AI6/$M6)))</f>
        <v>1</v>
      </c>
      <c r="AK6" s="26">
        <f t="shared" ref="AK6:AK7" si="7">(IF(OR($T6="",AJ6=""),"",IF(OR($T6=0,AJ6=0),0,IF((AJ6*100%)/$T6&gt;100%,100%,(AJ6*100%)/$T6))))</f>
        <v>1</v>
      </c>
      <c r="AL6" s="7" t="str">
        <f t="shared" ref="AL6" si="8">IF(AI6="","",IF(AK6&lt;100%, IF(AK6&lt;50%, "ALERTA","EN TERMINO"), IF(AK6=100%, "OK", "EN TERMINO")))</f>
        <v>OK</v>
      </c>
      <c r="AM6" s="109" t="s">
        <v>98</v>
      </c>
      <c r="AN6" s="1"/>
      <c r="AO6" s="9" t="str">
        <f t="shared" si="4"/>
        <v>CUMPLIDA</v>
      </c>
      <c r="AP6" s="1"/>
      <c r="AQ6" s="1"/>
      <c r="AR6" s="1"/>
      <c r="AS6" s="1"/>
      <c r="AT6" s="1"/>
      <c r="AU6" s="1"/>
      <c r="AV6" s="1"/>
      <c r="AW6" s="1"/>
      <c r="AX6" s="1"/>
      <c r="AY6" s="1"/>
      <c r="AZ6" s="1"/>
      <c r="BA6" s="1"/>
      <c r="BB6" s="1"/>
      <c r="BC6" s="1"/>
      <c r="BD6" s="1"/>
      <c r="BE6" s="1"/>
      <c r="BF6" s="1"/>
      <c r="BG6" s="9" t="str">
        <f>IF(AK6=100%,"CUMPLIDA","INCUMPLIDA")</f>
        <v>CUMPLIDA</v>
      </c>
      <c r="BH6" s="1"/>
      <c r="BI6" s="1" t="str">
        <f t="shared" si="5"/>
        <v>CERRADO</v>
      </c>
    </row>
    <row r="7" spans="1:63" ht="35.1" customHeight="1">
      <c r="A7" s="122"/>
      <c r="B7" s="122"/>
      <c r="C7" s="126" t="s">
        <v>80</v>
      </c>
      <c r="D7" s="122"/>
      <c r="E7" s="141"/>
      <c r="F7" s="122"/>
      <c r="G7" s="122">
        <v>3</v>
      </c>
      <c r="H7" s="123" t="s">
        <v>82</v>
      </c>
      <c r="I7" s="124" t="s">
        <v>99</v>
      </c>
      <c r="J7" s="132" t="s">
        <v>100</v>
      </c>
      <c r="K7" s="16" t="s">
        <v>101</v>
      </c>
      <c r="L7" s="16" t="s">
        <v>102</v>
      </c>
      <c r="M7" s="125">
        <v>1</v>
      </c>
      <c r="N7" s="126" t="s">
        <v>87</v>
      </c>
      <c r="O7" s="126" t="str">
        <f>IF(H7="","",VLOOKUP(H7,'[1]Procedimientos Publicar'!$C$6:$E$85,3,FALSE))</f>
        <v>SECRETARIA GENERAL</v>
      </c>
      <c r="P7" s="126" t="s">
        <v>88</v>
      </c>
      <c r="Q7" s="122"/>
      <c r="R7" s="122"/>
      <c r="S7" s="127"/>
      <c r="T7" s="128">
        <v>1</v>
      </c>
      <c r="U7" s="122"/>
      <c r="V7" s="17">
        <v>43831</v>
      </c>
      <c r="W7" s="17">
        <v>44012</v>
      </c>
      <c r="X7" s="129">
        <v>43830</v>
      </c>
      <c r="Y7" s="133"/>
      <c r="Z7" s="122"/>
      <c r="AA7" s="130" t="str">
        <f t="shared" si="0"/>
        <v/>
      </c>
      <c r="AB7" s="131" t="str">
        <f t="shared" si="1"/>
        <v/>
      </c>
      <c r="AC7" s="7" t="str">
        <f>IF(Z7="","",IF(AB7&lt;100%, IF(AB7&lt;25%, "ALERTA","EN TERMINO"), IF(AB7=100%, "OK", "EN TERMINO")))</f>
        <v/>
      </c>
      <c r="AD7" s="134"/>
      <c r="AF7" s="9" t="str">
        <f t="shared" si="3"/>
        <v>PENDIENTE</v>
      </c>
      <c r="AG7" s="86" t="s">
        <v>91</v>
      </c>
      <c r="AH7" s="10" t="s">
        <v>103</v>
      </c>
      <c r="AI7" s="109">
        <v>1</v>
      </c>
      <c r="AJ7" s="6">
        <f t="shared" si="6"/>
        <v>1</v>
      </c>
      <c r="AK7" s="26">
        <f t="shared" si="7"/>
        <v>1</v>
      </c>
      <c r="AL7" s="7" t="str">
        <f>IF(AI7="","",IF(AK7&lt;100%, IF(AK7&lt;50%, "ALERTA","EN TERMINO"), IF(AK7=100%, "OK", "EN TERMINO")))</f>
        <v>OK</v>
      </c>
      <c r="AM7" s="109" t="s">
        <v>98</v>
      </c>
      <c r="AO7" s="9" t="str">
        <f t="shared" si="4"/>
        <v>CUMPLIDA</v>
      </c>
      <c r="BG7" s="9" t="str">
        <f>IF(AK7=100%,"CUMPLIDA","INCUMPLIDA")</f>
        <v>CUMPLIDA</v>
      </c>
      <c r="BI7" s="1" t="str">
        <f t="shared" ref="BI7:BI19" si="9">IF(AF7="CUMPLIDA","CERRADO","ABIERTO")</f>
        <v>ABIERTO</v>
      </c>
    </row>
    <row r="8" spans="1:63" ht="35.1" customHeight="1">
      <c r="A8" s="122"/>
      <c r="B8" s="122"/>
      <c r="C8" s="126" t="s">
        <v>80</v>
      </c>
      <c r="D8" s="122"/>
      <c r="E8" s="141"/>
      <c r="F8" s="122"/>
      <c r="G8" s="122">
        <v>4</v>
      </c>
      <c r="H8" s="123" t="s">
        <v>82</v>
      </c>
      <c r="I8" s="124" t="s">
        <v>104</v>
      </c>
      <c r="J8" s="124" t="s">
        <v>105</v>
      </c>
      <c r="K8" s="16" t="s">
        <v>106</v>
      </c>
      <c r="L8" s="16" t="s">
        <v>107</v>
      </c>
      <c r="M8" s="125">
        <v>1</v>
      </c>
      <c r="N8" s="126" t="s">
        <v>87</v>
      </c>
      <c r="O8" s="126" t="str">
        <f>IF(H8="","",VLOOKUP(H8,'[1]Procedimientos Publicar'!$C$6:$E$85,3,FALSE))</f>
        <v>SECRETARIA GENERAL</v>
      </c>
      <c r="P8" s="126" t="s">
        <v>88</v>
      </c>
      <c r="Q8" s="122"/>
      <c r="R8" s="122"/>
      <c r="S8" s="127"/>
      <c r="T8" s="128">
        <v>1</v>
      </c>
      <c r="U8" s="122"/>
      <c r="V8" s="17">
        <v>43617</v>
      </c>
      <c r="W8" s="17">
        <v>43830</v>
      </c>
      <c r="X8" s="129">
        <v>43830</v>
      </c>
      <c r="Y8" s="21" t="s">
        <v>108</v>
      </c>
      <c r="Z8" s="122">
        <v>1</v>
      </c>
      <c r="AA8" s="130">
        <f t="shared" si="0"/>
        <v>1</v>
      </c>
      <c r="AB8" s="131">
        <f t="shared" si="1"/>
        <v>1</v>
      </c>
      <c r="AC8" s="7" t="str">
        <f t="shared" ref="AC8:AC19" si="10">IF(Z8="","",IF(AB8&lt;100%, IF(AB8&lt;25%, "ALERTA","EN TERMINO"), IF(AB8=100%, "OK", "EN TERMINO")))</f>
        <v>OK</v>
      </c>
      <c r="AD8" s="24" t="s">
        <v>90</v>
      </c>
      <c r="AF8" s="9" t="str">
        <f t="shared" si="3"/>
        <v>CUMPLIDA</v>
      </c>
      <c r="BG8" s="9" t="str">
        <f t="shared" ref="BG8:BG9" si="11">IF(AB8=100%,"CUMPLIDA","INCUMPLIDA")</f>
        <v>CUMPLIDA</v>
      </c>
      <c r="BI8" s="1" t="str">
        <f t="shared" si="9"/>
        <v>CERRADO</v>
      </c>
    </row>
    <row r="9" spans="1:63" ht="35.1" customHeight="1">
      <c r="A9" s="122"/>
      <c r="B9" s="122"/>
      <c r="C9" s="126" t="s">
        <v>80</v>
      </c>
      <c r="D9" s="122"/>
      <c r="E9" s="141"/>
      <c r="F9" s="122"/>
      <c r="G9" s="122">
        <v>5</v>
      </c>
      <c r="H9" s="123" t="s">
        <v>82</v>
      </c>
      <c r="I9" s="124" t="s">
        <v>109</v>
      </c>
      <c r="J9" s="124" t="s">
        <v>105</v>
      </c>
      <c r="K9" s="16" t="s">
        <v>106</v>
      </c>
      <c r="L9" s="16" t="s">
        <v>110</v>
      </c>
      <c r="M9" s="125">
        <v>1</v>
      </c>
      <c r="N9" s="126" t="s">
        <v>87</v>
      </c>
      <c r="O9" s="126" t="str">
        <f>IF(H9="","",VLOOKUP(H9,'[1]Procedimientos Publicar'!$C$6:$E$85,3,FALSE))</f>
        <v>SECRETARIA GENERAL</v>
      </c>
      <c r="P9" s="126" t="s">
        <v>88</v>
      </c>
      <c r="Q9" s="122"/>
      <c r="R9" s="122"/>
      <c r="S9" s="127"/>
      <c r="T9" s="128">
        <v>1</v>
      </c>
      <c r="U9" s="122"/>
      <c r="V9" s="17">
        <v>43617</v>
      </c>
      <c r="W9" s="17">
        <v>43830</v>
      </c>
      <c r="X9" s="129">
        <v>43830</v>
      </c>
      <c r="Y9" s="21" t="s">
        <v>108</v>
      </c>
      <c r="Z9" s="122">
        <v>1</v>
      </c>
      <c r="AA9" s="130">
        <f t="shared" si="0"/>
        <v>1</v>
      </c>
      <c r="AB9" s="131">
        <f t="shared" si="1"/>
        <v>1</v>
      </c>
      <c r="AC9" s="7" t="str">
        <f t="shared" si="10"/>
        <v>OK</v>
      </c>
      <c r="AD9" s="24" t="s">
        <v>90</v>
      </c>
      <c r="AF9" s="9" t="str">
        <f t="shared" si="3"/>
        <v>CUMPLIDA</v>
      </c>
      <c r="BG9" s="9" t="str">
        <f t="shared" si="11"/>
        <v>CUMPLIDA</v>
      </c>
      <c r="BI9" s="1" t="str">
        <f t="shared" si="9"/>
        <v>CERRADO</v>
      </c>
    </row>
    <row r="10" spans="1:63" ht="35.1" customHeight="1">
      <c r="A10" s="122"/>
      <c r="B10" s="122"/>
      <c r="C10" s="126" t="s">
        <v>80</v>
      </c>
      <c r="D10" s="122"/>
      <c r="E10" s="141"/>
      <c r="F10" s="122"/>
      <c r="G10" s="122">
        <v>6</v>
      </c>
      <c r="H10" s="123" t="s">
        <v>82</v>
      </c>
      <c r="I10" s="124" t="s">
        <v>111</v>
      </c>
      <c r="J10" s="124" t="s">
        <v>112</v>
      </c>
      <c r="K10" s="16" t="s">
        <v>113</v>
      </c>
      <c r="L10" s="16" t="s">
        <v>114</v>
      </c>
      <c r="M10" s="125">
        <v>1</v>
      </c>
      <c r="N10" s="126" t="s">
        <v>87</v>
      </c>
      <c r="O10" s="126" t="str">
        <f>IF(H10="","",VLOOKUP(H10,'[1]Procedimientos Publicar'!$C$6:$E$85,3,FALSE))</f>
        <v>SECRETARIA GENERAL</v>
      </c>
      <c r="P10" s="126" t="s">
        <v>88</v>
      </c>
      <c r="Q10" s="122"/>
      <c r="R10" s="122"/>
      <c r="S10" s="127"/>
      <c r="T10" s="128">
        <v>1</v>
      </c>
      <c r="U10" s="122"/>
      <c r="V10" s="17">
        <v>43831</v>
      </c>
      <c r="W10" s="17">
        <v>44196</v>
      </c>
      <c r="X10" s="129">
        <v>43830</v>
      </c>
      <c r="Y10" s="133"/>
      <c r="Z10" s="122"/>
      <c r="AA10" s="130" t="str">
        <f t="shared" si="0"/>
        <v/>
      </c>
      <c r="AB10" s="131" t="str">
        <f t="shared" si="1"/>
        <v/>
      </c>
      <c r="AC10" s="7" t="str">
        <f t="shared" si="10"/>
        <v/>
      </c>
      <c r="AD10" s="134"/>
      <c r="AF10" s="9" t="str">
        <f t="shared" si="3"/>
        <v>PENDIENTE</v>
      </c>
      <c r="AG10" s="86" t="s">
        <v>91</v>
      </c>
      <c r="AH10" s="10" t="s">
        <v>115</v>
      </c>
      <c r="AI10" s="10">
        <v>0.5</v>
      </c>
      <c r="AJ10" s="6">
        <f t="shared" ref="AJ10:AJ15" si="12">(IF(AI10="","",IF(OR($M10=0,$M10="",AG10=""),"",AI10/$M10)))</f>
        <v>0.5</v>
      </c>
      <c r="AK10" s="26">
        <f t="shared" ref="AK10:AK15" si="13">(IF(OR($T10="",AJ10=""),"",IF(OR($T10=0,AJ10=0),0,IF((AJ10*100%)/$T10&gt;100%,100%,(AJ10*100%)/$T10))))</f>
        <v>0.5</v>
      </c>
      <c r="AL10" s="7" t="str">
        <f t="shared" ref="AL10:AL15" si="14">IF(AI10="","",IF(AK10&lt;100%, IF(AK10&lt;50%, "ALERTA","EN TERMINO"), IF(AK10=100%, "OK", "EN TERMINO")))</f>
        <v>EN TERMINO</v>
      </c>
      <c r="AM10" s="109" t="s">
        <v>116</v>
      </c>
      <c r="AO10" s="9" t="str">
        <f>IF(AK10=100%,IF(AK10&gt;50%,"CUMPLIDA","PENDIENTE"),IF(AK10&lt;50%,"INCUMPLIDA","PENDIENTE"))</f>
        <v>PENDIENTE</v>
      </c>
      <c r="BG10" s="9" t="str">
        <f>IF(AK10=100%,"CUMPLIDA","INCUMPLIDA")</f>
        <v>INCUMPLIDA</v>
      </c>
      <c r="BI10" s="1" t="str">
        <f t="shared" si="9"/>
        <v>ABIERTO</v>
      </c>
    </row>
    <row r="11" spans="1:63" ht="35.1" customHeight="1">
      <c r="A11" s="122"/>
      <c r="B11" s="122"/>
      <c r="C11" s="126" t="s">
        <v>80</v>
      </c>
      <c r="D11" s="122"/>
      <c r="E11" s="141"/>
      <c r="F11" s="122"/>
      <c r="G11" s="122">
        <v>7</v>
      </c>
      <c r="H11" s="123" t="s">
        <v>82</v>
      </c>
      <c r="I11" s="124" t="s">
        <v>117</v>
      </c>
      <c r="J11" s="127" t="s">
        <v>118</v>
      </c>
      <c r="K11" s="16" t="s">
        <v>119</v>
      </c>
      <c r="L11" s="16" t="s">
        <v>120</v>
      </c>
      <c r="M11" s="125">
        <v>1</v>
      </c>
      <c r="N11" s="126" t="s">
        <v>87</v>
      </c>
      <c r="O11" s="126" t="str">
        <f>IF(H11="","",VLOOKUP(H11,'[1]Procedimientos Publicar'!$C$6:$E$85,3,FALSE))</f>
        <v>SECRETARIA GENERAL</v>
      </c>
      <c r="P11" s="126" t="s">
        <v>88</v>
      </c>
      <c r="Q11" s="122"/>
      <c r="R11" s="122"/>
      <c r="S11" s="127"/>
      <c r="T11" s="128">
        <v>1</v>
      </c>
      <c r="U11" s="122"/>
      <c r="V11" s="17">
        <v>44012</v>
      </c>
      <c r="W11" s="17">
        <v>44012</v>
      </c>
      <c r="X11" s="129">
        <v>43830</v>
      </c>
      <c r="Y11" s="133"/>
      <c r="Z11" s="122"/>
      <c r="AA11" s="130" t="str">
        <f t="shared" si="0"/>
        <v/>
      </c>
      <c r="AB11" s="131" t="str">
        <f t="shared" si="1"/>
        <v/>
      </c>
      <c r="AC11" s="7" t="str">
        <f t="shared" si="10"/>
        <v/>
      </c>
      <c r="AD11" s="134"/>
      <c r="AF11" s="9" t="str">
        <f t="shared" si="3"/>
        <v>PENDIENTE</v>
      </c>
      <c r="AG11" s="86" t="s">
        <v>91</v>
      </c>
      <c r="AH11" s="10" t="s">
        <v>121</v>
      </c>
      <c r="AI11" s="10">
        <v>0</v>
      </c>
      <c r="AJ11" s="6">
        <f t="shared" si="12"/>
        <v>0</v>
      </c>
      <c r="AK11" s="26">
        <f t="shared" si="13"/>
        <v>0</v>
      </c>
      <c r="AL11" s="7" t="str">
        <f t="shared" si="14"/>
        <v>ALERTA</v>
      </c>
      <c r="AM11" s="108" t="s">
        <v>122</v>
      </c>
      <c r="AO11" s="9" t="str">
        <f>IF(AK11=100%,IF(AK11&gt;50%,"CUMPLIDA","PENDIENTE"),IF(AK11&lt;50%,"INCUMPLIDA","PENDIENTE"))</f>
        <v>INCUMPLIDA</v>
      </c>
      <c r="BG11" s="9" t="str">
        <f>IF(AK11=100%,"CUMPLIDA","INCUMPLIDA")</f>
        <v>INCUMPLIDA</v>
      </c>
      <c r="BI11" s="1" t="str">
        <f t="shared" si="9"/>
        <v>ABIERTO</v>
      </c>
    </row>
    <row r="12" spans="1:63" ht="35.1" customHeight="1">
      <c r="A12" s="122"/>
      <c r="B12" s="122"/>
      <c r="C12" s="126" t="s">
        <v>80</v>
      </c>
      <c r="D12" s="122"/>
      <c r="E12" s="141"/>
      <c r="F12" s="122"/>
      <c r="G12" s="122">
        <v>8</v>
      </c>
      <c r="H12" s="123" t="s">
        <v>82</v>
      </c>
      <c r="I12" s="23" t="s">
        <v>123</v>
      </c>
      <c r="J12" s="127" t="s">
        <v>124</v>
      </c>
      <c r="K12" s="135" t="s">
        <v>125</v>
      </c>
      <c r="L12" s="16" t="s">
        <v>126</v>
      </c>
      <c r="M12" s="125">
        <v>1</v>
      </c>
      <c r="N12" s="126" t="s">
        <v>87</v>
      </c>
      <c r="O12" s="126" t="str">
        <f>IF(H12="","",VLOOKUP(H12,'[1]Procedimientos Publicar'!$C$6:$E$85,3,FALSE))</f>
        <v>SECRETARIA GENERAL</v>
      </c>
      <c r="P12" s="126" t="s">
        <v>88</v>
      </c>
      <c r="Q12" s="122"/>
      <c r="R12" s="122"/>
      <c r="S12" s="135"/>
      <c r="T12" s="128">
        <v>1</v>
      </c>
      <c r="U12" s="122"/>
      <c r="V12" s="17">
        <v>43831</v>
      </c>
      <c r="W12" s="17">
        <v>44074</v>
      </c>
      <c r="X12" s="129">
        <v>43830</v>
      </c>
      <c r="Y12" s="133"/>
      <c r="Z12" s="122"/>
      <c r="AA12" s="130" t="str">
        <f t="shared" si="0"/>
        <v/>
      </c>
      <c r="AB12" s="131" t="str">
        <f t="shared" si="1"/>
        <v/>
      </c>
      <c r="AC12" s="7" t="str">
        <f t="shared" si="10"/>
        <v/>
      </c>
      <c r="AD12" s="134"/>
      <c r="AF12" s="9"/>
      <c r="AG12" s="86" t="s">
        <v>91</v>
      </c>
      <c r="AH12" s="10" t="s">
        <v>127</v>
      </c>
      <c r="AI12" s="10">
        <v>1</v>
      </c>
      <c r="AJ12" s="6">
        <f t="shared" si="12"/>
        <v>1</v>
      </c>
      <c r="AK12" s="26">
        <f t="shared" si="13"/>
        <v>1</v>
      </c>
      <c r="AL12" s="7" t="str">
        <f t="shared" si="14"/>
        <v>OK</v>
      </c>
      <c r="AM12" s="109" t="s">
        <v>128</v>
      </c>
      <c r="AO12" s="9" t="str">
        <f t="shared" ref="AO12:AO13" si="15">IF(AK12=100%,IF(AK12&gt;50%,"CUMPLIDA","PENDIENTE"),IF(AK12&lt;50%,"INCUMPLIDA","PENDIENTE"))</f>
        <v>CUMPLIDA</v>
      </c>
      <c r="BG12" s="9" t="str">
        <f>IF(AK12=100%,"CUMPLIDA","INCUMPLIDA")</f>
        <v>CUMPLIDA</v>
      </c>
      <c r="BI12" s="1" t="str">
        <f t="shared" ref="BI12:BI13" si="16">IF(AO12="CUMPLIDA","CERRADO","ABIERTO")</f>
        <v>CERRADO</v>
      </c>
    </row>
    <row r="13" spans="1:63" ht="35.1" customHeight="1">
      <c r="A13" s="122"/>
      <c r="B13" s="122"/>
      <c r="C13" s="126" t="s">
        <v>80</v>
      </c>
      <c r="D13" s="122"/>
      <c r="E13" s="141"/>
      <c r="F13" s="122"/>
      <c r="G13" s="122">
        <v>9</v>
      </c>
      <c r="H13" s="123" t="s">
        <v>82</v>
      </c>
      <c r="I13" s="124" t="s">
        <v>129</v>
      </c>
      <c r="J13" s="127" t="s">
        <v>124</v>
      </c>
      <c r="K13" s="135" t="s">
        <v>125</v>
      </c>
      <c r="L13" s="16" t="s">
        <v>126</v>
      </c>
      <c r="M13" s="125">
        <v>1</v>
      </c>
      <c r="N13" s="126" t="s">
        <v>87</v>
      </c>
      <c r="O13" s="126" t="str">
        <f>IF(H13="","",VLOOKUP(H13,'[1]Procedimientos Publicar'!$C$6:$E$85,3,FALSE))</f>
        <v>SECRETARIA GENERAL</v>
      </c>
      <c r="P13" s="126" t="s">
        <v>88</v>
      </c>
      <c r="Q13" s="122"/>
      <c r="R13" s="122"/>
      <c r="S13" s="135"/>
      <c r="T13" s="128">
        <v>1</v>
      </c>
      <c r="U13" s="122"/>
      <c r="V13" s="17">
        <v>43831</v>
      </c>
      <c r="W13" s="17">
        <v>44074</v>
      </c>
      <c r="X13" s="129">
        <v>43830</v>
      </c>
      <c r="Y13" s="133"/>
      <c r="Z13" s="122"/>
      <c r="AA13" s="130" t="str">
        <f t="shared" si="0"/>
        <v/>
      </c>
      <c r="AB13" s="131" t="str">
        <f t="shared" si="1"/>
        <v/>
      </c>
      <c r="AC13" s="7" t="str">
        <f t="shared" si="10"/>
        <v/>
      </c>
      <c r="AD13" s="134"/>
      <c r="AF13" s="9"/>
      <c r="AG13" s="86" t="s">
        <v>91</v>
      </c>
      <c r="AH13" s="10" t="s">
        <v>130</v>
      </c>
      <c r="AI13" s="10">
        <v>1</v>
      </c>
      <c r="AJ13" s="6">
        <f t="shared" si="12"/>
        <v>1</v>
      </c>
      <c r="AK13" s="26">
        <f t="shared" si="13"/>
        <v>1</v>
      </c>
      <c r="AL13" s="7" t="str">
        <f t="shared" si="14"/>
        <v>OK</v>
      </c>
      <c r="AM13" s="109" t="s">
        <v>131</v>
      </c>
      <c r="AO13" s="9" t="str">
        <f t="shared" si="15"/>
        <v>CUMPLIDA</v>
      </c>
      <c r="BG13" s="9" t="str">
        <f>IF(AK13=100%,"CUMPLIDA","INCUMPLIDA")</f>
        <v>CUMPLIDA</v>
      </c>
      <c r="BI13" s="1" t="str">
        <f t="shared" si="16"/>
        <v>CERRADO</v>
      </c>
    </row>
    <row r="14" spans="1:63" ht="35.1" customHeight="1">
      <c r="A14" s="122"/>
      <c r="B14" s="122"/>
      <c r="C14" s="126" t="s">
        <v>80</v>
      </c>
      <c r="D14" s="122"/>
      <c r="E14" s="141"/>
      <c r="F14" s="122"/>
      <c r="G14" s="122">
        <v>10</v>
      </c>
      <c r="H14" s="123" t="s">
        <v>82</v>
      </c>
      <c r="I14" s="136" t="s">
        <v>132</v>
      </c>
      <c r="J14" s="137"/>
      <c r="K14" s="16"/>
      <c r="L14" s="16"/>
      <c r="M14" s="125"/>
      <c r="N14" s="126" t="s">
        <v>87</v>
      </c>
      <c r="O14" s="126" t="str">
        <f>IF(H14="","",VLOOKUP(H14,'[1]Procedimientos Publicar'!$C$6:$E$85,3,FALSE))</f>
        <v>SECRETARIA GENERAL</v>
      </c>
      <c r="P14" s="126" t="s">
        <v>88</v>
      </c>
      <c r="Q14" s="122"/>
      <c r="R14" s="122"/>
      <c r="S14" s="127"/>
      <c r="T14" s="128">
        <v>1</v>
      </c>
      <c r="U14" s="122"/>
      <c r="V14" s="17"/>
      <c r="W14" s="17"/>
      <c r="X14" s="129">
        <v>43830</v>
      </c>
      <c r="Y14" s="138" t="s">
        <v>133</v>
      </c>
      <c r="Z14" s="122"/>
      <c r="AA14" s="130" t="str">
        <f t="shared" si="0"/>
        <v/>
      </c>
      <c r="AB14" s="131" t="str">
        <f t="shared" si="1"/>
        <v/>
      </c>
      <c r="AC14" s="7" t="str">
        <f t="shared" si="10"/>
        <v/>
      </c>
      <c r="AD14" s="139" t="s">
        <v>134</v>
      </c>
      <c r="AF14" s="9" t="str">
        <f t="shared" si="3"/>
        <v>PENDIENTE</v>
      </c>
      <c r="AG14" s="86" t="s">
        <v>91</v>
      </c>
      <c r="AH14" s="10" t="s">
        <v>135</v>
      </c>
      <c r="AI14" s="10"/>
      <c r="AJ14" s="6" t="str">
        <f t="shared" si="12"/>
        <v/>
      </c>
      <c r="AK14" s="26" t="str">
        <f t="shared" si="13"/>
        <v/>
      </c>
      <c r="AL14" s="7" t="str">
        <f t="shared" si="14"/>
        <v/>
      </c>
      <c r="AM14" s="109" t="s">
        <v>136</v>
      </c>
      <c r="BG14" s="9"/>
      <c r="BI14" s="1" t="str">
        <f t="shared" si="9"/>
        <v>ABIERTO</v>
      </c>
    </row>
    <row r="15" spans="1:63" ht="35.1" customHeight="1">
      <c r="A15" s="122"/>
      <c r="B15" s="122"/>
      <c r="C15" s="126" t="s">
        <v>80</v>
      </c>
      <c r="D15" s="122"/>
      <c r="E15" s="141"/>
      <c r="F15" s="122"/>
      <c r="G15" s="122">
        <v>11</v>
      </c>
      <c r="H15" s="123" t="s">
        <v>82</v>
      </c>
      <c r="I15" s="136" t="s">
        <v>137</v>
      </c>
      <c r="J15" s="137"/>
      <c r="K15" s="16"/>
      <c r="L15" s="16"/>
      <c r="M15" s="125"/>
      <c r="N15" s="126" t="s">
        <v>87</v>
      </c>
      <c r="O15" s="126" t="str">
        <f>IF(H15="","",VLOOKUP(H15,'[1]Procedimientos Publicar'!$C$6:$E$85,3,FALSE))</f>
        <v>SECRETARIA GENERAL</v>
      </c>
      <c r="P15" s="126" t="s">
        <v>88</v>
      </c>
      <c r="Q15" s="122"/>
      <c r="R15" s="122"/>
      <c r="S15" s="127"/>
      <c r="T15" s="128">
        <v>1</v>
      </c>
      <c r="U15" s="122"/>
      <c r="V15" s="17"/>
      <c r="W15" s="17"/>
      <c r="X15" s="129">
        <v>43830</v>
      </c>
      <c r="Y15" s="138" t="s">
        <v>133</v>
      </c>
      <c r="Z15" s="122"/>
      <c r="AA15" s="130" t="str">
        <f t="shared" si="0"/>
        <v/>
      </c>
      <c r="AB15" s="131" t="str">
        <f t="shared" si="1"/>
        <v/>
      </c>
      <c r="AC15" s="7" t="str">
        <f t="shared" si="10"/>
        <v/>
      </c>
      <c r="AD15" s="139" t="s">
        <v>134</v>
      </c>
      <c r="AF15" s="9" t="str">
        <f t="shared" si="3"/>
        <v>PENDIENTE</v>
      </c>
      <c r="AG15" s="86" t="s">
        <v>91</v>
      </c>
      <c r="AH15" s="10" t="s">
        <v>138</v>
      </c>
      <c r="AI15" s="10"/>
      <c r="AJ15" s="6" t="str">
        <f t="shared" si="12"/>
        <v/>
      </c>
      <c r="AK15" s="26" t="str">
        <f t="shared" si="13"/>
        <v/>
      </c>
      <c r="AL15" s="7" t="str">
        <f t="shared" si="14"/>
        <v/>
      </c>
      <c r="AM15" s="109" t="s">
        <v>136</v>
      </c>
      <c r="BG15" s="9"/>
      <c r="BI15" s="1" t="str">
        <f t="shared" si="9"/>
        <v>ABIERTO</v>
      </c>
    </row>
    <row r="16" spans="1:63" ht="35.1" customHeight="1">
      <c r="A16" s="122"/>
      <c r="B16" s="122"/>
      <c r="C16" s="126" t="s">
        <v>80</v>
      </c>
      <c r="D16" s="122"/>
      <c r="E16" s="141"/>
      <c r="F16" s="122"/>
      <c r="G16" s="122">
        <v>12</v>
      </c>
      <c r="H16" s="123" t="s">
        <v>82</v>
      </c>
      <c r="I16" s="140" t="s">
        <v>139</v>
      </c>
      <c r="J16" s="124" t="s">
        <v>105</v>
      </c>
      <c r="K16" s="16" t="s">
        <v>106</v>
      </c>
      <c r="L16" s="16" t="s">
        <v>140</v>
      </c>
      <c r="M16" s="125">
        <v>1</v>
      </c>
      <c r="N16" s="126" t="s">
        <v>87</v>
      </c>
      <c r="O16" s="126" t="str">
        <f>IF(H16="","",VLOOKUP(H16,'[1]Procedimientos Publicar'!$C$6:$E$85,3,FALSE))</f>
        <v>SECRETARIA GENERAL</v>
      </c>
      <c r="P16" s="126" t="s">
        <v>88</v>
      </c>
      <c r="Q16" s="122"/>
      <c r="R16" s="122"/>
      <c r="S16" s="127"/>
      <c r="T16" s="128">
        <v>1</v>
      </c>
      <c r="U16" s="122"/>
      <c r="V16" s="17">
        <v>43617</v>
      </c>
      <c r="W16" s="17">
        <v>43830</v>
      </c>
      <c r="X16" s="129">
        <v>43830</v>
      </c>
      <c r="Y16" s="21" t="s">
        <v>108</v>
      </c>
      <c r="Z16" s="122">
        <v>1</v>
      </c>
      <c r="AA16" s="130">
        <f t="shared" si="0"/>
        <v>1</v>
      </c>
      <c r="AB16" s="131">
        <f t="shared" si="1"/>
        <v>1</v>
      </c>
      <c r="AC16" s="7" t="str">
        <f t="shared" si="10"/>
        <v>OK</v>
      </c>
      <c r="AD16" s="25" t="s">
        <v>141</v>
      </c>
      <c r="AF16" s="9" t="str">
        <f t="shared" si="3"/>
        <v>CUMPLIDA</v>
      </c>
      <c r="BG16" s="9" t="str">
        <f t="shared" ref="BG16:BG18" si="17">IF(AB16=100%,"CUMPLIDA","INCUMPLIDA")</f>
        <v>CUMPLIDA</v>
      </c>
      <c r="BI16" s="1" t="str">
        <f t="shared" si="9"/>
        <v>CERRADO</v>
      </c>
    </row>
    <row r="17" spans="1:61" ht="35.1" customHeight="1">
      <c r="A17" s="122"/>
      <c r="B17" s="122"/>
      <c r="C17" s="126" t="s">
        <v>80</v>
      </c>
      <c r="D17" s="122"/>
      <c r="E17" s="141"/>
      <c r="F17" s="122"/>
      <c r="G17" s="122">
        <v>13</v>
      </c>
      <c r="H17" s="123" t="s">
        <v>82</v>
      </c>
      <c r="I17" s="140" t="s">
        <v>142</v>
      </c>
      <c r="J17" s="124" t="s">
        <v>105</v>
      </c>
      <c r="K17" s="16" t="s">
        <v>106</v>
      </c>
      <c r="L17" s="16" t="s">
        <v>140</v>
      </c>
      <c r="M17" s="125">
        <v>1</v>
      </c>
      <c r="N17" s="126" t="s">
        <v>87</v>
      </c>
      <c r="O17" s="126" t="str">
        <f>IF(H17="","",VLOOKUP(H17,'[1]Procedimientos Publicar'!$C$6:$E$85,3,FALSE))</f>
        <v>SECRETARIA GENERAL</v>
      </c>
      <c r="P17" s="126" t="s">
        <v>88</v>
      </c>
      <c r="Q17" s="122"/>
      <c r="R17" s="122"/>
      <c r="S17" s="127"/>
      <c r="T17" s="128">
        <v>1</v>
      </c>
      <c r="U17" s="122"/>
      <c r="V17" s="17">
        <v>43617</v>
      </c>
      <c r="W17" s="17">
        <v>43830</v>
      </c>
      <c r="X17" s="129">
        <v>43830</v>
      </c>
      <c r="Y17" s="21" t="s">
        <v>108</v>
      </c>
      <c r="Z17" s="122">
        <v>1</v>
      </c>
      <c r="AA17" s="130">
        <f t="shared" si="0"/>
        <v>1</v>
      </c>
      <c r="AB17" s="131">
        <f t="shared" si="1"/>
        <v>1</v>
      </c>
      <c r="AC17" s="7" t="str">
        <f t="shared" si="10"/>
        <v>OK</v>
      </c>
      <c r="AD17" s="25" t="s">
        <v>141</v>
      </c>
      <c r="AF17" s="9" t="str">
        <f t="shared" si="3"/>
        <v>CUMPLIDA</v>
      </c>
      <c r="BG17" s="9" t="str">
        <f t="shared" si="17"/>
        <v>CUMPLIDA</v>
      </c>
      <c r="BI17" s="1" t="str">
        <f t="shared" si="9"/>
        <v>CERRADO</v>
      </c>
    </row>
    <row r="18" spans="1:61" ht="35.1" customHeight="1">
      <c r="A18" s="122"/>
      <c r="B18" s="122"/>
      <c r="C18" s="126" t="s">
        <v>80</v>
      </c>
      <c r="D18" s="122"/>
      <c r="E18" s="141"/>
      <c r="F18" s="122"/>
      <c r="G18" s="122">
        <v>14</v>
      </c>
      <c r="H18" s="123" t="s">
        <v>82</v>
      </c>
      <c r="I18" s="140" t="s">
        <v>143</v>
      </c>
      <c r="J18" s="124" t="s">
        <v>105</v>
      </c>
      <c r="K18" s="16" t="s">
        <v>106</v>
      </c>
      <c r="L18" s="16" t="s">
        <v>140</v>
      </c>
      <c r="M18" s="125">
        <v>1</v>
      </c>
      <c r="N18" s="126" t="s">
        <v>87</v>
      </c>
      <c r="O18" s="126" t="str">
        <f>IF(H18="","",VLOOKUP(H18,'[1]Procedimientos Publicar'!$C$6:$E$85,3,FALSE))</f>
        <v>SECRETARIA GENERAL</v>
      </c>
      <c r="P18" s="126" t="s">
        <v>88</v>
      </c>
      <c r="Q18" s="122"/>
      <c r="R18" s="122"/>
      <c r="S18" s="127"/>
      <c r="T18" s="128">
        <v>1</v>
      </c>
      <c r="U18" s="122"/>
      <c r="V18" s="17">
        <v>43617</v>
      </c>
      <c r="W18" s="17">
        <v>43830</v>
      </c>
      <c r="X18" s="129">
        <v>43830</v>
      </c>
      <c r="Y18" s="21" t="s">
        <v>108</v>
      </c>
      <c r="Z18" s="122">
        <v>1</v>
      </c>
      <c r="AA18" s="130">
        <f t="shared" si="0"/>
        <v>1</v>
      </c>
      <c r="AB18" s="131">
        <f t="shared" si="1"/>
        <v>1</v>
      </c>
      <c r="AC18" s="7" t="str">
        <f t="shared" si="10"/>
        <v>OK</v>
      </c>
      <c r="AD18" s="25" t="s">
        <v>141</v>
      </c>
      <c r="AF18" s="9" t="str">
        <f t="shared" si="3"/>
        <v>CUMPLIDA</v>
      </c>
      <c r="BG18" s="9" t="str">
        <f t="shared" si="17"/>
        <v>CUMPLIDA</v>
      </c>
      <c r="BI18" s="1" t="str">
        <f t="shared" si="9"/>
        <v>CERRADO</v>
      </c>
    </row>
    <row r="19" spans="1:61" ht="35.1" customHeight="1">
      <c r="A19" s="122"/>
      <c r="B19" s="122"/>
      <c r="C19" s="126" t="s">
        <v>80</v>
      </c>
      <c r="D19" s="122"/>
      <c r="E19" s="141"/>
      <c r="F19" s="122"/>
      <c r="G19" s="122">
        <v>15</v>
      </c>
      <c r="H19" s="123" t="s">
        <v>82</v>
      </c>
      <c r="I19" s="140" t="s">
        <v>144</v>
      </c>
      <c r="J19" s="124" t="s">
        <v>105</v>
      </c>
      <c r="K19" s="135" t="s">
        <v>145</v>
      </c>
      <c r="L19" s="16" t="s">
        <v>146</v>
      </c>
      <c r="M19" s="125">
        <v>1</v>
      </c>
      <c r="N19" s="126" t="s">
        <v>87</v>
      </c>
      <c r="O19" s="126" t="str">
        <f>IF(H19="","",VLOOKUP(H19,'[1]Procedimientos Publicar'!$C$6:$E$85,3,FALSE))</f>
        <v>SECRETARIA GENERAL</v>
      </c>
      <c r="P19" s="126" t="s">
        <v>88</v>
      </c>
      <c r="Q19" s="122"/>
      <c r="R19" s="122"/>
      <c r="S19" s="135"/>
      <c r="T19" s="128">
        <v>1</v>
      </c>
      <c r="U19" s="122"/>
      <c r="V19" s="17">
        <v>43831</v>
      </c>
      <c r="W19" s="17">
        <v>44104</v>
      </c>
      <c r="X19" s="129">
        <v>43830</v>
      </c>
      <c r="Y19" s="133"/>
      <c r="Z19" s="122"/>
      <c r="AA19" s="130" t="str">
        <f t="shared" si="0"/>
        <v/>
      </c>
      <c r="AB19" s="131" t="str">
        <f t="shared" si="1"/>
        <v/>
      </c>
      <c r="AC19" s="7" t="str">
        <f t="shared" si="10"/>
        <v/>
      </c>
      <c r="AD19" s="134"/>
      <c r="AF19" s="9" t="str">
        <f t="shared" si="3"/>
        <v>PENDIENTE</v>
      </c>
      <c r="AG19" s="86" t="s">
        <v>91</v>
      </c>
      <c r="AI19" s="10">
        <v>0</v>
      </c>
      <c r="AJ19" s="6">
        <f t="shared" ref="AJ19" si="18">(IF(AI19="","",IF(OR($M19=0,$M19="",AG19=""),"",AI19/$M19)))</f>
        <v>0</v>
      </c>
      <c r="AK19" s="26">
        <f t="shared" ref="AK19" si="19">(IF(OR($T19="",AJ19=""),"",IF(OR($T19=0,AJ19=0),0,IF((AJ19*100%)/$T19&gt;100%,100%,(AJ19*100%)/$T19))))</f>
        <v>0</v>
      </c>
      <c r="AL19" s="7" t="str">
        <f>IF(AI19="","",IF(AK19&lt;100%, IF(AK19&lt;50%, "ALERTA","EN TERMINO"), IF(AK19=100%, "OK", "EN TERMINO")))</f>
        <v>ALERTA</v>
      </c>
      <c r="AM19" s="109" t="s">
        <v>147</v>
      </c>
      <c r="AO19" s="9" t="str">
        <f>IF(AK19=100%,IF(AK19&gt;50%,"CUMPLIDA","PENDIENTE"),IF(AK19&lt;50%,"INCUMPLIDA","PENDIENTE"))</f>
        <v>INCUMPLIDA</v>
      </c>
      <c r="BG19" s="9" t="str">
        <f>IF(AK19=100%,"CUMPLIDA","INCUMPLIDA")</f>
        <v>INCUMPLIDA</v>
      </c>
      <c r="BI19" s="1" t="str">
        <f t="shared" si="9"/>
        <v>ABIERTO</v>
      </c>
    </row>
    <row r="20" spans="1:61" ht="69" customHeight="1">
      <c r="C20" s="10"/>
      <c r="E20" s="117"/>
      <c r="H20" s="110"/>
      <c r="I20" s="47"/>
      <c r="J20" s="47"/>
      <c r="K20" s="19"/>
      <c r="L20" s="19"/>
      <c r="M20" s="34"/>
      <c r="N20" s="10"/>
      <c r="O20" s="10"/>
      <c r="P20" s="10"/>
      <c r="S20" s="19"/>
      <c r="T20" s="26"/>
      <c r="V20" s="14"/>
      <c r="W20" s="14"/>
      <c r="X20" s="5"/>
      <c r="Y20" s="20"/>
      <c r="AA20" s="6"/>
      <c r="AB20" s="8"/>
      <c r="AD20" s="39"/>
      <c r="AF20" s="107"/>
      <c r="BG20" s="107"/>
    </row>
    <row r="21" spans="1:61" ht="69" customHeight="1">
      <c r="C21" s="10"/>
      <c r="E21" s="117"/>
      <c r="H21" s="110"/>
      <c r="I21" s="47"/>
      <c r="J21" s="47"/>
      <c r="K21" s="19"/>
      <c r="L21" s="19"/>
      <c r="M21" s="34"/>
      <c r="N21" s="10"/>
      <c r="O21" s="10"/>
      <c r="P21" s="10"/>
      <c r="S21" s="19"/>
      <c r="T21" s="26"/>
      <c r="V21" s="14"/>
      <c r="W21" s="14"/>
      <c r="X21" s="5"/>
      <c r="Y21" s="49"/>
      <c r="AA21" s="6"/>
      <c r="AB21" s="8"/>
      <c r="AD21" s="29"/>
      <c r="BG21" s="107"/>
    </row>
    <row r="22" spans="1:61" ht="69" customHeight="1">
      <c r="C22" s="10"/>
      <c r="E22" s="117"/>
      <c r="H22" s="110"/>
      <c r="I22" s="47"/>
      <c r="J22" s="19"/>
      <c r="K22" s="19"/>
      <c r="L22" s="19"/>
      <c r="M22" s="34"/>
      <c r="N22" s="10"/>
      <c r="O22" s="10"/>
      <c r="P22" s="10"/>
      <c r="S22" s="19"/>
      <c r="T22" s="26"/>
      <c r="V22" s="14"/>
      <c r="W22" s="14"/>
      <c r="X22" s="5"/>
      <c r="Y22" s="49"/>
      <c r="AA22" s="6"/>
      <c r="AB22" s="8"/>
      <c r="AD22" s="29"/>
      <c r="BG22" s="107"/>
    </row>
    <row r="23" spans="1:61" ht="69" customHeight="1">
      <c r="C23" s="10"/>
      <c r="E23" s="117"/>
      <c r="H23" s="110"/>
      <c r="I23" s="50"/>
      <c r="J23" s="19"/>
      <c r="K23" s="20"/>
      <c r="L23" s="19"/>
      <c r="M23" s="34"/>
      <c r="N23" s="10"/>
      <c r="O23" s="10"/>
      <c r="P23" s="10"/>
      <c r="S23" s="20"/>
      <c r="T23" s="26"/>
      <c r="V23" s="14"/>
      <c r="W23" s="14"/>
      <c r="X23" s="5"/>
      <c r="Y23" s="49"/>
      <c r="AA23" s="6"/>
      <c r="AB23" s="8"/>
      <c r="AD23" s="29"/>
      <c r="BG23" s="107"/>
    </row>
    <row r="24" spans="1:61" ht="69" customHeight="1">
      <c r="C24" s="10"/>
      <c r="E24" s="117"/>
      <c r="H24" s="110"/>
      <c r="I24" s="47"/>
      <c r="J24" s="19"/>
      <c r="K24" s="20"/>
      <c r="L24" s="19"/>
      <c r="M24" s="34"/>
      <c r="N24" s="10"/>
      <c r="O24" s="10"/>
      <c r="P24" s="10"/>
      <c r="S24" s="20"/>
      <c r="T24" s="26"/>
      <c r="V24" s="14"/>
      <c r="W24" s="14"/>
      <c r="X24" s="5"/>
      <c r="Y24" s="49"/>
      <c r="AA24" s="6"/>
      <c r="AB24" s="8"/>
      <c r="AD24" s="29"/>
      <c r="BG24" s="107"/>
    </row>
    <row r="25" spans="1:61" ht="69" customHeight="1">
      <c r="C25" s="10"/>
      <c r="E25" s="117"/>
      <c r="H25" s="110"/>
      <c r="I25" s="48"/>
      <c r="J25" s="51"/>
      <c r="K25" s="19"/>
      <c r="L25" s="19"/>
      <c r="M25" s="34"/>
      <c r="N25" s="10"/>
      <c r="O25" s="10"/>
      <c r="P25" s="10"/>
      <c r="S25" s="19"/>
      <c r="T25" s="26"/>
      <c r="V25" s="14"/>
      <c r="W25" s="14"/>
      <c r="X25" s="5"/>
      <c r="Y25" s="52"/>
      <c r="AA25" s="6"/>
      <c r="AB25" s="8"/>
      <c r="AD25" s="20"/>
      <c r="AF25" s="107"/>
      <c r="BG25" s="107"/>
    </row>
    <row r="26" spans="1:61" ht="69" customHeight="1">
      <c r="C26" s="10"/>
      <c r="E26" s="117"/>
      <c r="H26" s="110"/>
      <c r="I26" s="48"/>
      <c r="J26" s="51"/>
      <c r="K26" s="19"/>
      <c r="L26" s="19"/>
      <c r="M26" s="34"/>
      <c r="N26" s="10"/>
      <c r="O26" s="10"/>
      <c r="P26" s="10"/>
      <c r="S26" s="19"/>
      <c r="T26" s="26"/>
      <c r="V26" s="14"/>
      <c r="W26" s="14"/>
      <c r="X26" s="5"/>
      <c r="Y26" s="52"/>
      <c r="AA26" s="6"/>
      <c r="AB26" s="8"/>
      <c r="AD26" s="20"/>
      <c r="AF26" s="107"/>
      <c r="BG26" s="107"/>
    </row>
    <row r="27" spans="1:61" ht="69" customHeight="1">
      <c r="C27" s="10"/>
      <c r="E27" s="117"/>
      <c r="H27" s="110"/>
      <c r="I27" s="39"/>
      <c r="J27" s="47"/>
      <c r="K27" s="19"/>
      <c r="L27" s="19"/>
      <c r="M27" s="34"/>
      <c r="N27" s="10"/>
      <c r="O27" s="10"/>
      <c r="P27" s="10"/>
      <c r="S27" s="19"/>
      <c r="T27" s="26"/>
      <c r="V27" s="14"/>
      <c r="W27" s="14"/>
      <c r="X27" s="5"/>
      <c r="Y27" s="20"/>
      <c r="AA27" s="6"/>
      <c r="AB27" s="8"/>
      <c r="AD27" s="39"/>
      <c r="AF27" s="107"/>
      <c r="BG27" s="107"/>
    </row>
    <row r="28" spans="1:61" ht="69" customHeight="1">
      <c r="C28" s="10"/>
      <c r="E28" s="117"/>
      <c r="H28" s="110"/>
      <c r="I28" s="39"/>
      <c r="J28" s="47"/>
      <c r="K28" s="19"/>
      <c r="L28" s="19"/>
      <c r="M28" s="34"/>
      <c r="N28" s="10"/>
      <c r="O28" s="10"/>
      <c r="P28" s="10"/>
      <c r="S28" s="19"/>
      <c r="T28" s="26"/>
      <c r="V28" s="14"/>
      <c r="W28" s="14"/>
      <c r="X28" s="5"/>
      <c r="Y28" s="20"/>
      <c r="AA28" s="6"/>
      <c r="AB28" s="8"/>
      <c r="AD28" s="39"/>
      <c r="AF28" s="107"/>
      <c r="BG28" s="107"/>
    </row>
    <row r="29" spans="1:61" ht="69" customHeight="1">
      <c r="C29" s="10"/>
      <c r="E29" s="117"/>
      <c r="H29" s="110"/>
      <c r="I29" s="39"/>
      <c r="J29" s="47"/>
      <c r="K29" s="19"/>
      <c r="L29" s="19"/>
      <c r="M29" s="34"/>
      <c r="N29" s="10"/>
      <c r="O29" s="10"/>
      <c r="P29" s="10"/>
      <c r="S29" s="19"/>
      <c r="T29" s="26"/>
      <c r="V29" s="14"/>
      <c r="W29" s="14"/>
      <c r="X29" s="5"/>
      <c r="Y29" s="20"/>
      <c r="AA29" s="6"/>
      <c r="AB29" s="8"/>
      <c r="AD29" s="39"/>
      <c r="AF29" s="107"/>
      <c r="BG29" s="107"/>
    </row>
    <row r="30" spans="1:61" ht="69" customHeight="1">
      <c r="C30" s="10"/>
      <c r="E30" s="117"/>
      <c r="H30" s="110"/>
      <c r="I30" s="39"/>
      <c r="J30" s="47"/>
      <c r="K30" s="20"/>
      <c r="L30" s="19"/>
      <c r="M30" s="34"/>
      <c r="N30" s="10"/>
      <c r="O30" s="10"/>
      <c r="P30" s="10"/>
      <c r="S30" s="20"/>
      <c r="T30" s="26"/>
      <c r="V30" s="14"/>
      <c r="W30" s="14"/>
      <c r="X30" s="5"/>
      <c r="Y30" s="49"/>
      <c r="AA30" s="6"/>
      <c r="AB30" s="8"/>
      <c r="AD30" s="29"/>
      <c r="BG30" s="107"/>
    </row>
    <row r="31" spans="1:61" ht="69" customHeight="1">
      <c r="C31" s="10"/>
      <c r="E31" s="118"/>
      <c r="H31" s="110"/>
      <c r="I31" s="39"/>
      <c r="N31" s="10"/>
      <c r="O31" s="10"/>
      <c r="P31" s="10"/>
      <c r="T31" s="26"/>
      <c r="X31" s="5"/>
      <c r="AA31" s="6"/>
      <c r="AB31" s="8"/>
      <c r="AF31" s="107"/>
      <c r="BG31" s="107"/>
    </row>
    <row r="32" spans="1:61" ht="69" customHeight="1">
      <c r="C32" s="10"/>
      <c r="E32" s="118"/>
      <c r="H32" s="110"/>
      <c r="I32" s="39"/>
      <c r="N32" s="10"/>
      <c r="O32" s="10"/>
      <c r="P32" s="10"/>
      <c r="T32" s="26"/>
      <c r="X32" s="5"/>
      <c r="AA32" s="6"/>
      <c r="AB32" s="8"/>
      <c r="AF32" s="107"/>
      <c r="BG32" s="107"/>
    </row>
    <row r="33" spans="3:59" ht="69" customHeight="1">
      <c r="C33" s="10"/>
      <c r="E33" s="118"/>
      <c r="H33" s="110"/>
      <c r="I33" s="53"/>
      <c r="N33" s="10"/>
      <c r="O33" s="10"/>
      <c r="P33" s="10"/>
      <c r="T33" s="26"/>
      <c r="X33" s="5"/>
      <c r="AA33" s="6"/>
      <c r="AB33" s="8"/>
      <c r="AF33" s="107"/>
      <c r="BG33" s="107"/>
    </row>
    <row r="34" spans="3:59" ht="69" customHeight="1">
      <c r="C34" s="10"/>
      <c r="E34" s="112"/>
      <c r="H34" s="41"/>
      <c r="I34" s="105"/>
      <c r="J34" s="105"/>
      <c r="K34" s="105"/>
      <c r="L34" s="54"/>
      <c r="N34" s="10"/>
      <c r="O34" s="10"/>
      <c r="P34" s="10"/>
      <c r="S34" s="105"/>
      <c r="T34" s="26"/>
      <c r="V34" s="111"/>
      <c r="W34" s="111"/>
      <c r="X34" s="5"/>
      <c r="Y34" s="105"/>
      <c r="AA34" s="6"/>
      <c r="AB34" s="8"/>
      <c r="AD34" s="42"/>
      <c r="AF34" s="107"/>
      <c r="BG34" s="107"/>
    </row>
    <row r="35" spans="3:59" ht="69" customHeight="1">
      <c r="C35" s="10"/>
      <c r="E35" s="112"/>
      <c r="H35" s="41"/>
      <c r="I35" s="56"/>
      <c r="J35" s="105"/>
      <c r="K35" s="105"/>
      <c r="L35" s="57"/>
      <c r="N35" s="10"/>
      <c r="O35" s="10"/>
      <c r="P35" s="10"/>
      <c r="S35" s="105"/>
      <c r="T35" s="26"/>
      <c r="V35" s="58"/>
      <c r="W35" s="59"/>
      <c r="X35" s="5"/>
      <c r="Y35" s="105"/>
      <c r="AA35" s="6"/>
      <c r="AB35" s="8"/>
      <c r="AD35" s="42"/>
      <c r="AF35" s="107"/>
      <c r="BG35" s="107"/>
    </row>
    <row r="36" spans="3:59" ht="69" customHeight="1">
      <c r="C36" s="10"/>
      <c r="E36" s="112"/>
      <c r="H36" s="41"/>
      <c r="I36" s="39"/>
      <c r="J36" s="39"/>
      <c r="K36" s="39"/>
      <c r="L36" s="53"/>
      <c r="N36" s="10"/>
      <c r="O36" s="10"/>
      <c r="P36" s="10"/>
      <c r="S36" s="39"/>
      <c r="T36" s="26"/>
      <c r="V36" s="111"/>
      <c r="W36" s="111"/>
      <c r="X36" s="5"/>
      <c r="Y36" s="105"/>
      <c r="AA36" s="6"/>
      <c r="AB36" s="8"/>
      <c r="AD36" s="105"/>
      <c r="BG36" s="107"/>
    </row>
    <row r="37" spans="3:59" ht="69" customHeight="1">
      <c r="C37" s="10"/>
      <c r="E37" s="117"/>
      <c r="H37" s="110"/>
      <c r="I37" s="45"/>
      <c r="J37" s="45"/>
      <c r="K37" s="45"/>
      <c r="L37" s="45"/>
      <c r="N37" s="10"/>
      <c r="O37" s="10"/>
      <c r="P37" s="110"/>
      <c r="S37" s="45"/>
      <c r="T37" s="26"/>
      <c r="V37" s="60"/>
      <c r="W37" s="60"/>
      <c r="X37" s="5"/>
      <c r="Y37" s="61"/>
      <c r="AA37" s="6"/>
      <c r="AB37" s="8"/>
      <c r="AD37" s="62"/>
      <c r="AF37" s="107"/>
      <c r="BG37" s="107"/>
    </row>
    <row r="38" spans="3:59" ht="69" customHeight="1">
      <c r="C38" s="10"/>
      <c r="E38" s="117"/>
      <c r="H38" s="110"/>
      <c r="I38" s="45"/>
      <c r="J38" s="63"/>
      <c r="K38" s="63"/>
      <c r="L38" s="63"/>
      <c r="N38" s="10"/>
      <c r="O38" s="10"/>
      <c r="P38" s="110"/>
      <c r="S38" s="63"/>
      <c r="T38" s="26"/>
      <c r="U38" s="63"/>
      <c r="V38" s="60"/>
      <c r="W38" s="60"/>
      <c r="X38" s="5"/>
      <c r="Y38" s="105"/>
      <c r="AA38" s="6"/>
      <c r="AB38" s="8"/>
      <c r="AD38" s="45"/>
      <c r="BG38" s="107"/>
    </row>
    <row r="39" spans="3:59" ht="69" customHeight="1">
      <c r="C39" s="10"/>
      <c r="E39" s="117"/>
      <c r="H39" s="110"/>
      <c r="I39" s="45"/>
      <c r="J39" s="63"/>
      <c r="K39" s="63"/>
      <c r="L39" s="63"/>
      <c r="N39" s="10"/>
      <c r="O39" s="10"/>
      <c r="P39" s="110"/>
      <c r="S39" s="63"/>
      <c r="T39" s="26"/>
      <c r="V39" s="60"/>
      <c r="W39" s="60"/>
      <c r="X39" s="5"/>
      <c r="Y39" s="105"/>
      <c r="AA39" s="6"/>
      <c r="AB39" s="8"/>
      <c r="AD39" s="105"/>
      <c r="AF39" s="107"/>
      <c r="BG39" s="107"/>
    </row>
    <row r="40" spans="3:59" ht="69" customHeight="1">
      <c r="C40" s="10"/>
      <c r="E40" s="117"/>
      <c r="H40" s="110"/>
      <c r="I40" s="45"/>
      <c r="J40" s="64"/>
      <c r="K40" s="45"/>
      <c r="L40" s="63"/>
      <c r="N40" s="10"/>
      <c r="O40" s="10"/>
      <c r="P40" s="63"/>
      <c r="S40" s="45"/>
      <c r="T40" s="26"/>
      <c r="V40" s="65"/>
      <c r="W40" s="65"/>
      <c r="X40" s="5"/>
      <c r="Y40" s="105"/>
      <c r="AA40" s="6"/>
      <c r="AB40" s="8"/>
      <c r="AD40" s="105"/>
      <c r="AF40" s="107"/>
      <c r="BG40" s="107"/>
    </row>
    <row r="41" spans="3:59" ht="69" customHeight="1">
      <c r="C41" s="10"/>
      <c r="E41" s="117"/>
      <c r="H41" s="110"/>
      <c r="I41" s="45"/>
      <c r="J41" s="63"/>
      <c r="K41" s="63"/>
      <c r="L41" s="63"/>
      <c r="N41" s="10"/>
      <c r="O41" s="10"/>
      <c r="P41" s="110"/>
      <c r="S41" s="63"/>
      <c r="T41" s="26"/>
      <c r="V41" s="60"/>
      <c r="W41" s="60"/>
      <c r="X41" s="5"/>
      <c r="Y41" s="105"/>
      <c r="AA41" s="6"/>
      <c r="AB41" s="8"/>
      <c r="AD41" s="42"/>
      <c r="AF41" s="107"/>
      <c r="BG41" s="107"/>
    </row>
    <row r="42" spans="3:59" ht="69" customHeight="1">
      <c r="C42" s="10"/>
      <c r="E42" s="119"/>
      <c r="H42" s="110"/>
      <c r="I42" s="39"/>
      <c r="J42" s="27"/>
      <c r="K42" s="27"/>
      <c r="L42" s="27"/>
      <c r="M42" s="28"/>
      <c r="N42" s="10"/>
      <c r="O42" s="10"/>
      <c r="P42" s="10"/>
      <c r="S42" s="27"/>
      <c r="T42" s="26"/>
      <c r="V42" s="14"/>
      <c r="W42" s="14"/>
      <c r="X42" s="5"/>
      <c r="Y42" s="11"/>
      <c r="AA42" s="6"/>
      <c r="AB42" s="8"/>
      <c r="AD42" s="43"/>
      <c r="AF42" s="107"/>
      <c r="BG42" s="107"/>
    </row>
    <row r="43" spans="3:59" ht="69" customHeight="1">
      <c r="C43" s="10"/>
      <c r="E43" s="119"/>
      <c r="H43" s="110"/>
      <c r="I43" s="39"/>
      <c r="J43" s="66"/>
      <c r="K43" s="27"/>
      <c r="L43" s="27"/>
      <c r="M43" s="30"/>
      <c r="N43" s="10"/>
      <c r="O43" s="10"/>
      <c r="P43" s="10"/>
      <c r="S43" s="27"/>
      <c r="T43" s="26"/>
      <c r="V43" s="31"/>
      <c r="W43" s="31"/>
      <c r="X43" s="5"/>
      <c r="Y43" s="11"/>
      <c r="AA43" s="6"/>
      <c r="AB43" s="8"/>
      <c r="AD43" s="43"/>
      <c r="AF43" s="107"/>
      <c r="BG43" s="107"/>
    </row>
    <row r="44" spans="3:59" ht="69" customHeight="1">
      <c r="C44" s="10"/>
      <c r="E44" s="119"/>
      <c r="H44" s="110"/>
      <c r="I44" s="53"/>
      <c r="J44" s="53"/>
      <c r="K44" s="11"/>
      <c r="L44" s="27"/>
      <c r="M44" s="28"/>
      <c r="N44" s="10"/>
      <c r="O44" s="10"/>
      <c r="P44" s="10"/>
      <c r="S44" s="11"/>
      <c r="T44" s="26"/>
      <c r="V44" s="14"/>
      <c r="W44" s="14"/>
      <c r="X44" s="5"/>
      <c r="Y44" s="11"/>
      <c r="AA44" s="6"/>
      <c r="AB44" s="8"/>
      <c r="AD44" s="13"/>
      <c r="AF44" s="107"/>
      <c r="BG44" s="107"/>
    </row>
    <row r="45" spans="3:59" ht="69" customHeight="1">
      <c r="C45" s="10"/>
      <c r="E45" s="119"/>
      <c r="H45" s="110"/>
      <c r="I45" s="67"/>
      <c r="J45" s="11"/>
      <c r="K45" s="11"/>
      <c r="L45" s="13"/>
      <c r="M45" s="33"/>
      <c r="N45" s="10"/>
      <c r="O45" s="10"/>
      <c r="P45" s="10"/>
      <c r="S45" s="11"/>
      <c r="T45" s="26"/>
      <c r="V45" s="14"/>
      <c r="W45" s="14"/>
      <c r="X45" s="5"/>
      <c r="Y45" s="11"/>
      <c r="AA45" s="6"/>
      <c r="AB45" s="8"/>
      <c r="AD45" s="43"/>
      <c r="AF45" s="107"/>
      <c r="BG45" s="107"/>
    </row>
    <row r="46" spans="3:59" ht="69" customHeight="1">
      <c r="C46" s="10"/>
      <c r="E46" s="119"/>
      <c r="H46" s="110"/>
      <c r="I46" s="39"/>
      <c r="J46" s="11"/>
      <c r="K46" s="11"/>
      <c r="L46" s="68"/>
      <c r="M46" s="34"/>
      <c r="N46" s="10"/>
      <c r="O46" s="10"/>
      <c r="P46" s="10"/>
      <c r="S46" s="11"/>
      <c r="T46" s="26"/>
      <c r="V46" s="14"/>
      <c r="W46" s="29"/>
      <c r="X46" s="5"/>
      <c r="Y46" s="11"/>
      <c r="AA46" s="6"/>
      <c r="AB46" s="8"/>
      <c r="AD46" s="13"/>
      <c r="AF46" s="107"/>
      <c r="BG46" s="107"/>
    </row>
    <row r="47" spans="3:59" ht="69" customHeight="1">
      <c r="C47" s="10"/>
      <c r="E47" s="119"/>
      <c r="H47" s="110"/>
      <c r="I47" s="53"/>
      <c r="J47" s="11"/>
      <c r="K47" s="19"/>
      <c r="L47" s="19"/>
      <c r="M47" s="28"/>
      <c r="N47" s="10"/>
      <c r="O47" s="10"/>
      <c r="P47" s="10"/>
      <c r="S47" s="19"/>
      <c r="T47" s="26"/>
      <c r="V47" s="14"/>
      <c r="W47" s="14"/>
      <c r="X47" s="5"/>
      <c r="Y47" s="11"/>
      <c r="AA47" s="6"/>
      <c r="AB47" s="8"/>
      <c r="AD47" s="13"/>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row>
    <row r="48" spans="3:59" ht="69" customHeight="1">
      <c r="C48" s="10"/>
      <c r="E48" s="119"/>
      <c r="H48" s="110"/>
      <c r="I48" s="39"/>
      <c r="J48" s="11"/>
      <c r="K48" s="11"/>
      <c r="L48" s="11"/>
      <c r="M48" s="33"/>
      <c r="N48" s="10"/>
      <c r="O48" s="10"/>
      <c r="P48" s="10"/>
      <c r="S48" s="11"/>
      <c r="T48" s="26"/>
      <c r="V48" s="14"/>
      <c r="W48" s="14"/>
      <c r="X48" s="5"/>
      <c r="Y48" s="11"/>
      <c r="AA48" s="6"/>
      <c r="AB48" s="8"/>
      <c r="AD48" s="13"/>
      <c r="AF48" s="107"/>
      <c r="BG48" s="107"/>
    </row>
    <row r="49" spans="3:59" ht="69" customHeight="1">
      <c r="C49" s="10"/>
      <c r="E49" s="119"/>
      <c r="H49" s="110"/>
      <c r="I49" s="39"/>
      <c r="J49" s="11"/>
      <c r="K49" s="11"/>
      <c r="L49" s="11"/>
      <c r="M49" s="33"/>
      <c r="N49" s="10"/>
      <c r="O49" s="10"/>
      <c r="P49" s="10"/>
      <c r="S49" s="11"/>
      <c r="T49" s="26"/>
      <c r="V49" s="14"/>
      <c r="W49" s="14"/>
      <c r="X49" s="5"/>
      <c r="Y49" s="11"/>
      <c r="AA49" s="6"/>
      <c r="AB49" s="8"/>
      <c r="AD49" s="13"/>
      <c r="AF49" s="107"/>
      <c r="BG49" s="107"/>
    </row>
    <row r="50" spans="3:59" ht="69" customHeight="1">
      <c r="C50" s="10"/>
      <c r="E50" s="119"/>
      <c r="H50" s="110"/>
      <c r="I50" s="39"/>
      <c r="J50" s="11"/>
      <c r="K50" s="11"/>
      <c r="L50" s="11"/>
      <c r="M50" s="33"/>
      <c r="N50" s="10"/>
      <c r="O50" s="10"/>
      <c r="P50" s="10"/>
      <c r="S50" s="11"/>
      <c r="T50" s="26"/>
      <c r="V50" s="14"/>
      <c r="W50" s="14"/>
      <c r="X50" s="5"/>
      <c r="Y50" s="11"/>
      <c r="AA50" s="6"/>
      <c r="AB50" s="8"/>
      <c r="AD50" s="33"/>
      <c r="AF50" s="107"/>
      <c r="BG50" s="107"/>
    </row>
    <row r="51" spans="3:59" ht="69" customHeight="1">
      <c r="C51" s="10"/>
      <c r="E51" s="119"/>
      <c r="H51" s="110"/>
      <c r="I51" s="39"/>
      <c r="J51" s="19"/>
      <c r="K51" s="19"/>
      <c r="L51" s="19"/>
      <c r="M51" s="34"/>
      <c r="N51" s="10"/>
      <c r="O51" s="10"/>
      <c r="P51" s="10"/>
      <c r="S51" s="19"/>
      <c r="T51" s="26"/>
      <c r="V51" s="14"/>
      <c r="W51" s="14"/>
      <c r="X51" s="5"/>
      <c r="Y51" s="11"/>
      <c r="AA51" s="6"/>
      <c r="AB51" s="8"/>
      <c r="AD51" s="13"/>
      <c r="AF51" s="107"/>
      <c r="BG51" s="107"/>
    </row>
    <row r="52" spans="3:59" ht="69" customHeight="1">
      <c r="C52" s="10"/>
      <c r="E52" s="117"/>
      <c r="H52" s="110"/>
      <c r="I52" s="45"/>
      <c r="J52" s="69"/>
      <c r="N52" s="10"/>
      <c r="O52" s="10"/>
      <c r="P52" s="10"/>
      <c r="T52" s="26"/>
      <c r="X52" s="5"/>
      <c r="Y52" s="40"/>
      <c r="AA52" s="6"/>
      <c r="AB52" s="8"/>
      <c r="AD52" s="11"/>
      <c r="AF52" s="107"/>
      <c r="BG52" s="107"/>
    </row>
    <row r="53" spans="3:59" ht="69" customHeight="1">
      <c r="C53" s="10"/>
      <c r="E53" s="117"/>
      <c r="H53" s="110"/>
      <c r="I53" s="39"/>
      <c r="J53" s="69"/>
      <c r="N53" s="10"/>
      <c r="O53" s="10"/>
      <c r="P53" s="10"/>
      <c r="T53" s="26"/>
      <c r="X53" s="5"/>
      <c r="Y53" s="40"/>
      <c r="AA53" s="6"/>
      <c r="AB53" s="8"/>
      <c r="AD53" s="11"/>
      <c r="AF53" s="107"/>
      <c r="BG53" s="107"/>
    </row>
    <row r="54" spans="3:59" ht="69" customHeight="1">
      <c r="C54" s="10"/>
      <c r="E54" s="117"/>
      <c r="H54" s="110"/>
      <c r="I54" s="39"/>
      <c r="J54" s="69"/>
      <c r="N54" s="10"/>
      <c r="O54" s="10"/>
      <c r="P54" s="10"/>
      <c r="T54" s="26"/>
      <c r="X54" s="5"/>
      <c r="Y54" s="40"/>
      <c r="AA54" s="6"/>
      <c r="AB54" s="8"/>
      <c r="AD54" s="11"/>
      <c r="AF54" s="107"/>
      <c r="BG54" s="107"/>
    </row>
    <row r="55" spans="3:59" ht="69" customHeight="1">
      <c r="C55" s="10"/>
      <c r="E55" s="117"/>
      <c r="H55" s="110"/>
      <c r="I55" s="39"/>
      <c r="J55" s="69"/>
      <c r="N55" s="10"/>
      <c r="O55" s="10"/>
      <c r="P55" s="10"/>
      <c r="T55" s="26"/>
      <c r="X55" s="5"/>
      <c r="Y55" s="40"/>
      <c r="AA55" s="6"/>
      <c r="AB55" s="8"/>
      <c r="AD55" s="11"/>
      <c r="AF55" s="107"/>
      <c r="BG55" s="107"/>
    </row>
    <row r="56" spans="3:59" ht="69" customHeight="1">
      <c r="C56" s="10"/>
      <c r="E56" s="112"/>
      <c r="H56" s="110"/>
      <c r="I56" s="48"/>
      <c r="N56" s="10"/>
      <c r="O56" s="10"/>
      <c r="P56" s="10"/>
      <c r="T56" s="26"/>
      <c r="X56" s="5"/>
      <c r="Y56" s="49"/>
      <c r="AA56" s="6"/>
      <c r="AB56" s="8"/>
      <c r="AF56" s="107"/>
      <c r="BG56" s="107"/>
    </row>
    <row r="57" spans="3:59" ht="69" customHeight="1">
      <c r="C57" s="10"/>
      <c r="E57" s="112"/>
      <c r="H57" s="110"/>
      <c r="I57" s="39"/>
      <c r="J57" s="40"/>
      <c r="K57" s="19"/>
      <c r="L57" s="15"/>
      <c r="M57" s="34"/>
      <c r="N57" s="10"/>
      <c r="O57" s="10"/>
      <c r="P57" s="10"/>
      <c r="T57" s="26"/>
      <c r="U57" s="19"/>
      <c r="V57" s="70"/>
      <c r="W57" s="70"/>
      <c r="X57" s="5"/>
      <c r="Y57" s="19"/>
      <c r="AA57" s="6"/>
      <c r="AB57" s="8"/>
      <c r="AF57" s="107"/>
      <c r="BG57" s="107"/>
    </row>
    <row r="58" spans="3:59" ht="69" customHeight="1">
      <c r="C58" s="10"/>
      <c r="E58" s="112"/>
      <c r="H58" s="110"/>
      <c r="I58" s="39"/>
      <c r="J58" s="40"/>
      <c r="K58" s="13"/>
      <c r="L58" s="36"/>
      <c r="M58" s="34"/>
      <c r="N58" s="10"/>
      <c r="O58" s="10"/>
      <c r="P58" s="10"/>
      <c r="T58" s="26"/>
      <c r="U58" s="13"/>
      <c r="V58" s="70"/>
      <c r="W58" s="70"/>
      <c r="X58" s="5"/>
      <c r="Y58" s="19"/>
      <c r="AA58" s="6"/>
      <c r="AB58" s="8"/>
      <c r="AF58" s="107"/>
      <c r="BG58" s="107"/>
    </row>
    <row r="59" spans="3:59" ht="69" customHeight="1">
      <c r="C59" s="10"/>
      <c r="E59" s="112"/>
      <c r="H59" s="110"/>
      <c r="I59" s="105"/>
      <c r="J59" s="40"/>
      <c r="K59" s="105"/>
      <c r="L59" s="37"/>
      <c r="M59" s="105"/>
      <c r="N59" s="10"/>
      <c r="O59" s="10"/>
      <c r="P59" s="72"/>
      <c r="T59" s="26"/>
      <c r="U59" s="105"/>
      <c r="V59" s="55"/>
      <c r="W59" s="38"/>
      <c r="X59" s="5"/>
      <c r="Y59" s="80"/>
      <c r="AA59" s="6"/>
      <c r="AB59" s="8"/>
      <c r="AF59" s="107"/>
      <c r="BG59" s="107"/>
    </row>
    <row r="60" spans="3:59" ht="69" customHeight="1">
      <c r="C60" s="10"/>
      <c r="E60" s="112"/>
      <c r="H60" s="110"/>
      <c r="I60" s="39"/>
      <c r="J60" s="36"/>
      <c r="K60" s="12"/>
      <c r="L60" s="36"/>
      <c r="M60" s="34"/>
      <c r="N60" s="10"/>
      <c r="O60" s="10"/>
      <c r="P60" s="10"/>
      <c r="T60" s="26"/>
      <c r="U60" s="12"/>
      <c r="V60" s="70"/>
      <c r="W60" s="70"/>
      <c r="X60" s="5"/>
      <c r="Y60" s="80"/>
      <c r="AA60" s="6"/>
      <c r="AB60" s="8"/>
      <c r="AF60" s="107"/>
      <c r="BG60" s="107"/>
    </row>
    <row r="61" spans="3:59" ht="69" customHeight="1">
      <c r="C61" s="10"/>
      <c r="E61" s="112"/>
      <c r="H61" s="110"/>
      <c r="I61" s="48"/>
      <c r="N61" s="10"/>
      <c r="O61" s="10"/>
      <c r="T61" s="26"/>
      <c r="X61" s="5"/>
      <c r="Y61" s="49"/>
      <c r="AA61" s="6"/>
      <c r="AB61" s="8"/>
      <c r="AF61" s="107"/>
      <c r="BG61" s="107"/>
    </row>
    <row r="62" spans="3:59" ht="69" customHeight="1">
      <c r="C62" s="10"/>
      <c r="E62" s="112"/>
      <c r="H62" s="110"/>
      <c r="I62" s="48"/>
      <c r="N62" s="10"/>
      <c r="O62" s="10"/>
      <c r="T62" s="26"/>
      <c r="X62" s="5"/>
      <c r="Y62" s="49"/>
      <c r="AA62" s="6"/>
      <c r="AB62" s="8"/>
      <c r="AF62" s="107"/>
      <c r="BG62" s="107"/>
    </row>
    <row r="63" spans="3:59" ht="69" customHeight="1">
      <c r="C63" s="10"/>
      <c r="E63" s="112"/>
      <c r="H63" s="110"/>
      <c r="I63" s="39"/>
      <c r="N63" s="10"/>
      <c r="O63" s="10"/>
      <c r="P63" s="72"/>
      <c r="T63" s="26"/>
      <c r="X63" s="5"/>
      <c r="Y63" s="44"/>
      <c r="AA63" s="6"/>
      <c r="AB63" s="8"/>
      <c r="AF63" s="107"/>
      <c r="BG63" s="107"/>
    </row>
    <row r="64" spans="3:59" ht="69" customHeight="1">
      <c r="C64" s="10"/>
      <c r="E64" s="112"/>
      <c r="H64" s="41"/>
      <c r="I64" s="63"/>
      <c r="J64" s="36"/>
      <c r="K64" s="13"/>
      <c r="L64" s="13"/>
      <c r="N64" s="10"/>
      <c r="O64" s="10"/>
      <c r="P64" s="10"/>
      <c r="T64" s="26"/>
      <c r="U64" s="13"/>
      <c r="V64" s="70"/>
      <c r="W64" s="70"/>
      <c r="X64" s="5"/>
      <c r="Y64" s="44"/>
      <c r="AA64" s="6"/>
      <c r="AB64" s="8"/>
      <c r="AF64" s="107"/>
      <c r="BG64" s="107"/>
    </row>
    <row r="65" spans="3:59" ht="69" customHeight="1">
      <c r="C65" s="10"/>
      <c r="E65" s="112"/>
      <c r="H65" s="41"/>
      <c r="I65" s="48"/>
      <c r="J65" s="73"/>
      <c r="N65" s="10"/>
      <c r="O65" s="10"/>
      <c r="P65" s="10"/>
      <c r="T65" s="26"/>
      <c r="X65" s="5"/>
      <c r="AA65" s="6"/>
      <c r="AB65" s="8"/>
      <c r="AF65" s="107"/>
      <c r="BG65" s="107"/>
    </row>
    <row r="66" spans="3:59" ht="69" customHeight="1">
      <c r="C66" s="10"/>
      <c r="E66" s="112"/>
      <c r="H66" s="41"/>
      <c r="I66" s="74"/>
      <c r="J66" s="36"/>
      <c r="K66" s="13"/>
      <c r="L66" s="13"/>
      <c r="N66" s="10"/>
      <c r="O66" s="10"/>
      <c r="P66" s="10"/>
      <c r="T66" s="26"/>
      <c r="U66" s="13"/>
      <c r="V66" s="70"/>
      <c r="W66" s="70"/>
      <c r="X66" s="5"/>
      <c r="Y66" s="42"/>
      <c r="AA66" s="6"/>
      <c r="AB66" s="8"/>
      <c r="AF66" s="107"/>
      <c r="BG66" s="107"/>
    </row>
    <row r="67" spans="3:59" ht="69" customHeight="1">
      <c r="C67" s="10"/>
      <c r="E67" s="112"/>
      <c r="H67" s="41"/>
      <c r="I67" s="63"/>
      <c r="J67" s="75"/>
      <c r="K67" s="75"/>
      <c r="N67" s="10"/>
      <c r="O67" s="10"/>
      <c r="P67" s="10"/>
      <c r="T67" s="26"/>
      <c r="X67" s="5"/>
      <c r="AA67" s="6"/>
      <c r="AB67" s="8"/>
      <c r="AF67" s="107"/>
      <c r="BG67" s="107"/>
    </row>
    <row r="68" spans="3:59" ht="69" customHeight="1">
      <c r="C68" s="10"/>
      <c r="E68" s="119"/>
      <c r="H68" s="41"/>
      <c r="I68" s="76"/>
      <c r="K68" s="112"/>
      <c r="M68" s="77"/>
      <c r="N68" s="10"/>
      <c r="O68" s="10"/>
      <c r="P68" s="10"/>
      <c r="T68" s="26"/>
      <c r="V68" s="59"/>
      <c r="W68" s="59"/>
      <c r="X68" s="5"/>
      <c r="Y68" s="35"/>
      <c r="AA68" s="6"/>
      <c r="AB68" s="8"/>
      <c r="AF68" s="107"/>
      <c r="BG68" s="107"/>
    </row>
    <row r="69" spans="3:59" ht="69" customHeight="1">
      <c r="C69" s="10"/>
      <c r="E69" s="119"/>
      <c r="H69" s="41"/>
      <c r="I69" s="78"/>
      <c r="K69" s="112"/>
      <c r="M69" s="77"/>
      <c r="N69" s="10"/>
      <c r="O69" s="10"/>
      <c r="P69" s="10"/>
      <c r="T69" s="26"/>
      <c r="V69" s="59"/>
      <c r="W69" s="59"/>
      <c r="X69" s="5"/>
      <c r="Y69" s="35"/>
      <c r="AA69" s="6"/>
      <c r="AB69" s="8"/>
      <c r="AF69" s="107"/>
      <c r="BG69" s="107"/>
    </row>
    <row r="70" spans="3:59" ht="69" customHeight="1">
      <c r="C70" s="10"/>
      <c r="E70" s="119"/>
      <c r="H70" s="41"/>
      <c r="I70" s="78"/>
      <c r="K70" s="57"/>
      <c r="M70" s="77"/>
      <c r="N70" s="10"/>
      <c r="O70" s="10"/>
      <c r="P70" s="72"/>
      <c r="T70" s="26"/>
      <c r="V70" s="59"/>
      <c r="W70" s="59"/>
      <c r="X70" s="5"/>
      <c r="Y70" s="35"/>
      <c r="AA70" s="6"/>
      <c r="AB70" s="8"/>
      <c r="AF70" s="107"/>
      <c r="BG70" s="107"/>
    </row>
    <row r="71" spans="3:59" ht="69" customHeight="1">
      <c r="C71" s="10"/>
      <c r="E71" s="119"/>
      <c r="H71" s="41"/>
      <c r="I71" s="79"/>
      <c r="M71" s="77"/>
      <c r="N71" s="10"/>
      <c r="O71" s="10"/>
      <c r="P71" s="10"/>
      <c r="T71" s="26"/>
      <c r="V71" s="59"/>
      <c r="W71" s="59"/>
      <c r="X71" s="5"/>
      <c r="Y71" s="49"/>
      <c r="AA71" s="6"/>
      <c r="AB71" s="8"/>
      <c r="AF71" s="107"/>
      <c r="BG71" s="107"/>
    </row>
    <row r="72" spans="3:59" ht="69" customHeight="1">
      <c r="C72" s="10"/>
      <c r="E72" s="119"/>
      <c r="H72" s="41"/>
      <c r="I72" s="79"/>
      <c r="M72" s="77"/>
      <c r="N72" s="10"/>
      <c r="O72" s="10"/>
      <c r="P72" s="10"/>
      <c r="T72" s="26"/>
      <c r="V72" s="59"/>
      <c r="W72" s="59"/>
      <c r="X72" s="5"/>
      <c r="Y72" s="49"/>
      <c r="AA72" s="6"/>
      <c r="AB72" s="8"/>
      <c r="AF72" s="107"/>
      <c r="BG72" s="107"/>
    </row>
    <row r="73" spans="3:59" ht="69" customHeight="1">
      <c r="C73" s="10"/>
      <c r="E73" s="119"/>
      <c r="H73" s="41"/>
      <c r="I73" s="78"/>
      <c r="M73" s="77"/>
      <c r="N73" s="10"/>
      <c r="O73" s="10"/>
      <c r="P73" s="71"/>
      <c r="T73" s="26"/>
      <c r="V73" s="59"/>
      <c r="W73" s="59"/>
      <c r="X73" s="5"/>
      <c r="Y73" s="35"/>
      <c r="AA73" s="6"/>
      <c r="AB73" s="8"/>
      <c r="AF73" s="107"/>
      <c r="BG73" s="107"/>
    </row>
    <row r="74" spans="3:59" ht="69" customHeight="1">
      <c r="C74" s="10"/>
      <c r="E74" s="119"/>
      <c r="H74" s="41"/>
      <c r="I74" s="78"/>
      <c r="M74" s="77"/>
      <c r="N74" s="10"/>
      <c r="O74" s="10"/>
      <c r="P74" s="71"/>
      <c r="T74" s="26"/>
      <c r="V74" s="59"/>
      <c r="W74" s="59"/>
      <c r="X74" s="5"/>
      <c r="Y74" s="35"/>
      <c r="AA74" s="6"/>
      <c r="AB74" s="8"/>
      <c r="AF74" s="107"/>
      <c r="BG74" s="107"/>
    </row>
    <row r="75" spans="3:59" ht="69" customHeight="1">
      <c r="C75" s="10"/>
      <c r="E75" s="119"/>
      <c r="H75" s="41"/>
      <c r="I75" s="78"/>
      <c r="J75" s="36"/>
      <c r="K75" s="10"/>
      <c r="L75" s="57"/>
      <c r="M75" s="77"/>
      <c r="N75" s="10"/>
      <c r="O75" s="10"/>
      <c r="P75" s="41"/>
      <c r="S75" s="10"/>
      <c r="T75" s="26"/>
      <c r="V75" s="70"/>
      <c r="W75" s="70"/>
      <c r="X75" s="5"/>
      <c r="Y75" s="35"/>
      <c r="AA75" s="6"/>
      <c r="AB75" s="8"/>
      <c r="AF75" s="107"/>
      <c r="BG75" s="107"/>
    </row>
    <row r="76" spans="3:59" ht="69" customHeight="1">
      <c r="C76" s="10"/>
      <c r="E76" s="119"/>
      <c r="H76" s="41"/>
      <c r="I76" s="80"/>
      <c r="J76" s="72"/>
      <c r="K76" s="72"/>
      <c r="L76" s="72"/>
      <c r="M76" s="41"/>
      <c r="N76" s="10"/>
      <c r="O76" s="10"/>
      <c r="P76" s="10"/>
      <c r="T76" s="26"/>
      <c r="V76" s="70"/>
      <c r="W76" s="70"/>
      <c r="X76" s="5"/>
      <c r="Y76" s="49"/>
      <c r="AA76" s="6"/>
      <c r="AB76" s="8"/>
      <c r="AF76" s="107"/>
      <c r="BG76" s="107"/>
    </row>
    <row r="77" spans="3:59" ht="69" customHeight="1">
      <c r="C77" s="10"/>
      <c r="E77" s="119"/>
      <c r="H77" s="41"/>
      <c r="I77" s="53"/>
      <c r="J77" s="36"/>
      <c r="K77" s="41"/>
      <c r="L77" s="41"/>
      <c r="M77" s="41"/>
      <c r="N77" s="10"/>
      <c r="O77" s="10"/>
      <c r="P77" s="41"/>
      <c r="S77" s="41"/>
      <c r="T77" s="26"/>
      <c r="V77" s="70"/>
      <c r="W77" s="70"/>
      <c r="X77" s="5"/>
      <c r="Y77" s="35"/>
      <c r="AA77" s="6"/>
      <c r="AB77" s="8"/>
      <c r="AF77" s="107"/>
      <c r="BG77" s="107"/>
    </row>
    <row r="78" spans="3:59" ht="69" customHeight="1">
      <c r="C78" s="10"/>
      <c r="E78" s="119"/>
      <c r="H78" s="41"/>
      <c r="I78" s="53"/>
      <c r="J78" s="36"/>
      <c r="K78" s="41"/>
      <c r="L78" s="41"/>
      <c r="M78" s="41"/>
      <c r="N78" s="10"/>
      <c r="O78" s="10"/>
      <c r="P78" s="41"/>
      <c r="S78" s="41"/>
      <c r="T78" s="26"/>
      <c r="V78" s="70"/>
      <c r="W78" s="70"/>
      <c r="X78" s="5"/>
      <c r="Y78" s="41"/>
      <c r="AA78" s="6"/>
      <c r="AB78" s="8"/>
      <c r="AF78" s="107"/>
      <c r="BG78" s="107"/>
    </row>
    <row r="79" spans="3:59" ht="69" customHeight="1">
      <c r="C79" s="10"/>
      <c r="E79" s="119"/>
      <c r="H79" s="41"/>
      <c r="I79" s="53"/>
      <c r="J79" s="36"/>
      <c r="K79" s="41"/>
      <c r="L79" s="41"/>
      <c r="M79" s="41"/>
      <c r="N79" s="10"/>
      <c r="O79" s="10"/>
      <c r="P79" s="41"/>
      <c r="S79" s="41"/>
      <c r="T79" s="26"/>
      <c r="V79" s="70"/>
      <c r="W79" s="70"/>
      <c r="X79" s="5"/>
      <c r="Y79" s="19"/>
      <c r="AA79" s="6"/>
      <c r="AB79" s="8"/>
      <c r="AF79" s="107"/>
      <c r="BG79" s="107"/>
    </row>
    <row r="80" spans="3:59" ht="69" customHeight="1">
      <c r="C80" s="10"/>
      <c r="E80" s="119"/>
      <c r="H80" s="41"/>
      <c r="I80" s="53"/>
      <c r="J80" s="36"/>
      <c r="K80" s="41"/>
      <c r="L80" s="41"/>
      <c r="M80" s="41"/>
      <c r="N80" s="10"/>
      <c r="O80" s="10"/>
      <c r="P80" s="41"/>
      <c r="S80" s="41"/>
      <c r="T80" s="26"/>
      <c r="V80" s="70"/>
      <c r="W80" s="70"/>
      <c r="X80" s="5"/>
      <c r="Y80" s="19"/>
      <c r="AA80" s="6"/>
      <c r="AB80" s="8"/>
      <c r="AF80" s="107"/>
      <c r="BG80" s="107"/>
    </row>
    <row r="81" spans="3:59" ht="69" customHeight="1">
      <c r="C81" s="10"/>
      <c r="E81" s="119"/>
      <c r="H81" s="41"/>
      <c r="I81" s="53"/>
      <c r="J81" s="36"/>
      <c r="K81" s="41"/>
      <c r="L81" s="41"/>
      <c r="M81" s="41"/>
      <c r="N81" s="10"/>
      <c r="O81" s="10"/>
      <c r="P81" s="41"/>
      <c r="S81" s="41"/>
      <c r="T81" s="26"/>
      <c r="V81" s="70"/>
      <c r="W81" s="70"/>
      <c r="X81" s="5"/>
      <c r="Y81" s="19"/>
      <c r="AA81" s="6"/>
      <c r="AB81" s="8"/>
      <c r="AF81" s="107"/>
      <c r="BG81" s="107"/>
    </row>
    <row r="82" spans="3:59" ht="69" customHeight="1">
      <c r="C82" s="10"/>
      <c r="E82" s="119"/>
      <c r="H82" s="41"/>
      <c r="I82" s="53"/>
      <c r="J82" s="36"/>
      <c r="K82" s="41"/>
      <c r="L82" s="41"/>
      <c r="M82" s="41"/>
      <c r="N82" s="10"/>
      <c r="O82" s="10"/>
      <c r="P82" s="41"/>
      <c r="S82" s="41"/>
      <c r="T82" s="26"/>
      <c r="V82" s="70"/>
      <c r="W82" s="70"/>
      <c r="X82" s="5"/>
      <c r="Y82" s="41"/>
      <c r="AA82" s="6"/>
      <c r="AB82" s="8"/>
      <c r="AF82" s="107"/>
      <c r="BG82" s="107"/>
    </row>
    <row r="83" spans="3:59" ht="69" customHeight="1">
      <c r="C83" s="10"/>
      <c r="E83" s="112"/>
      <c r="H83" s="110"/>
      <c r="I83" s="65"/>
      <c r="J83" s="36"/>
      <c r="N83" s="10"/>
      <c r="O83" s="10"/>
      <c r="P83" s="10"/>
      <c r="T83" s="26"/>
      <c r="X83" s="5"/>
      <c r="Y83" s="41"/>
      <c r="AA83" s="6"/>
      <c r="AB83" s="8"/>
      <c r="AF83" s="107"/>
      <c r="BG83" s="107"/>
    </row>
    <row r="84" spans="3:59" ht="69" customHeight="1">
      <c r="C84" s="10"/>
      <c r="E84" s="112"/>
      <c r="H84" s="110"/>
      <c r="I84" s="113"/>
      <c r="N84" s="10"/>
      <c r="O84" s="10"/>
      <c r="P84" s="10"/>
      <c r="T84" s="26"/>
      <c r="X84" s="5"/>
      <c r="AA84" s="6"/>
      <c r="AB84" s="8"/>
      <c r="AF84" s="107"/>
      <c r="BG84" s="107"/>
    </row>
    <row r="85" spans="3:59" ht="69" customHeight="1">
      <c r="C85" s="10"/>
      <c r="E85" s="112"/>
      <c r="H85" s="110"/>
      <c r="I85" s="65"/>
      <c r="J85" s="36"/>
      <c r="K85" s="41"/>
      <c r="L85" s="41"/>
      <c r="M85" s="41"/>
      <c r="N85" s="10"/>
      <c r="O85" s="10"/>
      <c r="P85" s="41"/>
      <c r="S85" s="41"/>
      <c r="T85" s="26"/>
      <c r="V85" s="70"/>
      <c r="W85" s="70"/>
      <c r="X85" s="5"/>
      <c r="Y85" s="41"/>
      <c r="AA85" s="6"/>
      <c r="AB85" s="8"/>
      <c r="AF85" s="107"/>
      <c r="BG85" s="107"/>
    </row>
    <row r="86" spans="3:59" ht="69" customHeight="1">
      <c r="C86" s="10"/>
      <c r="E86" s="112"/>
      <c r="H86" s="110"/>
      <c r="I86" s="65"/>
      <c r="J86" s="36"/>
      <c r="K86" s="41"/>
      <c r="L86" s="41"/>
      <c r="M86" s="86"/>
      <c r="N86" s="10"/>
      <c r="O86" s="10"/>
      <c r="P86" s="41"/>
      <c r="S86" s="41"/>
      <c r="T86" s="26"/>
      <c r="V86" s="70"/>
      <c r="W86" s="70"/>
      <c r="X86" s="5"/>
      <c r="Y86" s="41"/>
      <c r="AA86" s="6"/>
      <c r="AB86" s="8"/>
      <c r="AF86" s="107"/>
      <c r="BG86" s="107"/>
    </row>
    <row r="87" spans="3:59" ht="69" customHeight="1">
      <c r="C87" s="10"/>
      <c r="E87" s="112"/>
      <c r="H87" s="110"/>
      <c r="I87" s="65"/>
      <c r="J87" s="36"/>
      <c r="K87" s="41"/>
      <c r="L87" s="41"/>
      <c r="M87" s="86"/>
      <c r="N87" s="10"/>
      <c r="O87" s="10"/>
      <c r="P87" s="41"/>
      <c r="S87" s="41"/>
      <c r="T87" s="26"/>
      <c r="V87" s="70"/>
      <c r="W87" s="70"/>
      <c r="X87" s="5"/>
      <c r="Y87" s="41"/>
      <c r="AA87" s="6"/>
      <c r="AB87" s="8"/>
      <c r="AF87" s="107"/>
      <c r="BG87" s="107"/>
    </row>
    <row r="88" spans="3:59" ht="69" customHeight="1">
      <c r="C88" s="10"/>
      <c r="E88" s="112"/>
      <c r="H88" s="41"/>
      <c r="I88" s="44"/>
      <c r="J88" s="36"/>
      <c r="K88" s="41"/>
      <c r="L88" s="41"/>
      <c r="M88" s="86"/>
      <c r="N88" s="10"/>
      <c r="O88" s="10"/>
      <c r="P88" s="10"/>
      <c r="S88" s="41"/>
      <c r="T88" s="26"/>
      <c r="V88" s="70"/>
      <c r="W88" s="70"/>
      <c r="X88" s="5"/>
      <c r="Y88" s="41"/>
      <c r="AA88" s="6"/>
      <c r="AB88" s="8"/>
      <c r="AF88" s="107"/>
      <c r="BG88" s="107"/>
    </row>
    <row r="89" spans="3:59" ht="69" customHeight="1">
      <c r="C89" s="10"/>
      <c r="E89" s="112"/>
      <c r="H89" s="41"/>
      <c r="I89" s="44"/>
      <c r="J89" s="36"/>
      <c r="K89" s="41"/>
      <c r="L89" s="41"/>
      <c r="M89" s="86"/>
      <c r="N89" s="10"/>
      <c r="O89" s="10"/>
      <c r="P89" s="10"/>
      <c r="S89" s="41"/>
      <c r="T89" s="26"/>
      <c r="V89" s="70"/>
      <c r="W89" s="70"/>
      <c r="X89" s="5"/>
      <c r="Y89" s="41"/>
      <c r="AA89" s="6"/>
      <c r="AB89" s="8"/>
      <c r="AF89" s="107"/>
      <c r="BG89" s="107"/>
    </row>
    <row r="90" spans="3:59" ht="69" customHeight="1">
      <c r="C90" s="10"/>
      <c r="E90" s="112"/>
      <c r="H90" s="41"/>
      <c r="I90" s="43"/>
      <c r="J90" s="36"/>
      <c r="K90" s="41"/>
      <c r="L90" s="10"/>
      <c r="M90" s="86"/>
      <c r="N90" s="10"/>
      <c r="O90" s="10"/>
      <c r="P90" s="10"/>
      <c r="S90" s="41"/>
      <c r="T90" s="26"/>
      <c r="U90" s="41"/>
      <c r="V90" s="70"/>
      <c r="W90" s="70"/>
      <c r="X90" s="5"/>
      <c r="Y90" s="41"/>
      <c r="AA90" s="6"/>
      <c r="AB90" s="8"/>
      <c r="AF90" s="107"/>
      <c r="BG90" s="107"/>
    </row>
    <row r="91" spans="3:59" ht="69" customHeight="1">
      <c r="C91" s="10"/>
      <c r="E91" s="112"/>
      <c r="H91" s="41"/>
      <c r="I91" s="43"/>
      <c r="J91" s="36"/>
      <c r="K91" s="41"/>
      <c r="L91" s="10"/>
      <c r="M91" s="86"/>
      <c r="N91" s="10"/>
      <c r="O91" s="10"/>
      <c r="P91" s="10"/>
      <c r="S91" s="41"/>
      <c r="T91" s="26"/>
      <c r="U91" s="41"/>
      <c r="V91" s="70"/>
      <c r="W91" s="70"/>
      <c r="X91" s="5"/>
      <c r="Y91" s="41"/>
      <c r="AA91" s="6"/>
      <c r="AB91" s="8"/>
      <c r="AF91" s="107"/>
      <c r="BG91" s="107"/>
    </row>
    <row r="92" spans="3:59" ht="69" customHeight="1">
      <c r="C92" s="10"/>
      <c r="E92" s="112"/>
      <c r="H92" s="41"/>
      <c r="I92" s="43"/>
      <c r="J92" s="36"/>
      <c r="K92" s="41"/>
      <c r="L92" s="10"/>
      <c r="M92" s="86"/>
      <c r="N92" s="10"/>
      <c r="O92" s="10"/>
      <c r="P92" s="10"/>
      <c r="S92" s="41"/>
      <c r="T92" s="26"/>
      <c r="U92" s="41"/>
      <c r="V92" s="70"/>
      <c r="W92" s="70"/>
      <c r="X92" s="5"/>
      <c r="Y92" s="41"/>
      <c r="AA92" s="6"/>
      <c r="AB92" s="8"/>
      <c r="AF92" s="107"/>
      <c r="BG92" s="107"/>
    </row>
    <row r="93" spans="3:59" ht="69" customHeight="1">
      <c r="C93" s="10"/>
      <c r="E93" s="112"/>
      <c r="H93" s="41"/>
      <c r="I93" s="43"/>
      <c r="J93" s="36"/>
      <c r="K93" s="41"/>
      <c r="L93" s="10"/>
      <c r="M93" s="86"/>
      <c r="N93" s="10"/>
      <c r="O93" s="10"/>
      <c r="P93" s="10"/>
      <c r="S93" s="41"/>
      <c r="T93" s="26"/>
      <c r="U93" s="41"/>
      <c r="V93" s="70"/>
      <c r="W93" s="70"/>
      <c r="X93" s="5"/>
      <c r="Y93" s="41"/>
      <c r="AA93" s="6"/>
      <c r="AB93" s="8"/>
      <c r="AF93" s="107"/>
      <c r="BG93" s="107"/>
    </row>
    <row r="94" spans="3:59" ht="69" customHeight="1">
      <c r="C94" s="10"/>
      <c r="E94" s="112"/>
      <c r="H94" s="41"/>
      <c r="I94" s="43"/>
      <c r="J94" s="36"/>
      <c r="K94" s="36"/>
      <c r="L94" s="41"/>
      <c r="M94" s="114"/>
      <c r="N94" s="10"/>
      <c r="O94" s="10"/>
      <c r="P94" s="10"/>
      <c r="S94" s="36"/>
      <c r="T94" s="26"/>
      <c r="V94" s="70"/>
      <c r="W94" s="70"/>
      <c r="X94" s="5"/>
      <c r="Y94" s="41"/>
      <c r="Z94" s="8"/>
      <c r="AA94" s="6"/>
      <c r="AB94" s="8"/>
      <c r="AF94" s="107"/>
      <c r="BG94" s="107"/>
    </row>
    <row r="95" spans="3:59" ht="69" customHeight="1">
      <c r="C95" s="10"/>
      <c r="E95" s="112"/>
      <c r="H95" s="41"/>
      <c r="I95" s="43"/>
      <c r="J95" s="36"/>
      <c r="K95" s="36"/>
      <c r="L95" s="36"/>
      <c r="M95" s="86"/>
      <c r="N95" s="10"/>
      <c r="O95" s="10"/>
      <c r="P95" s="10"/>
      <c r="S95" s="36"/>
      <c r="T95" s="26"/>
      <c r="V95" s="70"/>
      <c r="W95" s="70"/>
      <c r="X95" s="5"/>
      <c r="Y95" s="41"/>
      <c r="AA95" s="6"/>
      <c r="AB95" s="8"/>
      <c r="AF95" s="107"/>
      <c r="BG95" s="107"/>
    </row>
    <row r="96" spans="3:59" ht="69" customHeight="1">
      <c r="C96" s="10"/>
      <c r="E96" s="118"/>
      <c r="H96" s="110"/>
      <c r="I96" s="39"/>
      <c r="N96" s="10"/>
      <c r="O96" s="10"/>
      <c r="P96" s="10"/>
      <c r="T96" s="26"/>
      <c r="X96" s="5"/>
      <c r="AA96" s="6"/>
      <c r="AB96" s="8"/>
      <c r="AF96" s="107"/>
      <c r="BG96" s="107"/>
    </row>
    <row r="97" spans="3:59" ht="69" customHeight="1">
      <c r="C97" s="10"/>
      <c r="E97" s="118"/>
      <c r="H97" s="110"/>
      <c r="I97" s="39"/>
      <c r="N97" s="10"/>
      <c r="O97" s="10"/>
      <c r="P97" s="10"/>
      <c r="T97" s="26"/>
      <c r="X97" s="5"/>
      <c r="AA97" s="6"/>
      <c r="AB97" s="8"/>
      <c r="AF97" s="107"/>
      <c r="BG97" s="107"/>
    </row>
    <row r="98" spans="3:59" ht="69" customHeight="1">
      <c r="C98" s="10"/>
      <c r="E98" s="118"/>
      <c r="H98" s="110"/>
      <c r="I98" s="39"/>
      <c r="N98" s="10"/>
      <c r="O98" s="10"/>
      <c r="P98" s="10"/>
      <c r="T98" s="26"/>
      <c r="X98" s="5"/>
      <c r="AA98" s="6"/>
      <c r="AB98" s="8"/>
      <c r="AF98" s="107"/>
      <c r="BG98" s="107"/>
    </row>
    <row r="99" spans="3:59" ht="69" customHeight="1">
      <c r="C99" s="10"/>
      <c r="E99" s="118"/>
      <c r="H99" s="110"/>
      <c r="I99" s="39"/>
      <c r="N99" s="10"/>
      <c r="O99" s="10"/>
      <c r="P99" s="10"/>
      <c r="T99" s="26"/>
      <c r="X99" s="5"/>
      <c r="AA99" s="6"/>
      <c r="AB99" s="8"/>
      <c r="AF99" s="107"/>
      <c r="BG99" s="107"/>
    </row>
    <row r="100" spans="3:59" ht="69" customHeight="1">
      <c r="C100" s="10"/>
      <c r="E100" s="118"/>
      <c r="H100" s="110"/>
      <c r="I100" s="39"/>
      <c r="N100" s="10"/>
      <c r="O100" s="10"/>
      <c r="P100" s="10"/>
      <c r="T100" s="26"/>
      <c r="X100" s="5"/>
      <c r="AA100" s="6"/>
      <c r="AB100" s="8"/>
      <c r="AF100" s="107"/>
      <c r="BG100" s="107"/>
    </row>
    <row r="101" spans="3:59" ht="69" customHeight="1">
      <c r="C101" s="10"/>
      <c r="E101" s="112"/>
      <c r="H101" s="41"/>
      <c r="I101" s="39"/>
      <c r="J101" s="19"/>
      <c r="K101" s="19"/>
      <c r="L101" s="19"/>
      <c r="N101" s="10"/>
      <c r="O101" s="10"/>
      <c r="P101" s="32"/>
      <c r="S101" s="19"/>
      <c r="T101" s="26"/>
      <c r="V101" s="81"/>
      <c r="W101" s="14"/>
      <c r="X101" s="5"/>
      <c r="Y101" s="42"/>
      <c r="AA101" s="6"/>
      <c r="AB101" s="8"/>
      <c r="AF101" s="107"/>
      <c r="BG101" s="107"/>
    </row>
    <row r="102" spans="3:59" ht="69" customHeight="1">
      <c r="C102" s="10"/>
      <c r="E102" s="112"/>
      <c r="H102" s="41"/>
      <c r="I102" s="39"/>
      <c r="K102" s="19"/>
      <c r="N102" s="10"/>
      <c r="O102" s="10"/>
      <c r="P102" s="32"/>
      <c r="S102" s="19"/>
      <c r="T102" s="26"/>
      <c r="V102" s="14"/>
      <c r="W102" s="81"/>
      <c r="X102" s="5"/>
      <c r="Y102" s="42"/>
      <c r="AA102" s="6"/>
      <c r="AB102" s="8"/>
      <c r="AF102" s="107"/>
      <c r="BG102" s="107"/>
    </row>
    <row r="103" spans="3:59" ht="69" customHeight="1">
      <c r="C103" s="10"/>
      <c r="E103" s="112"/>
      <c r="H103" s="41"/>
      <c r="I103" s="39"/>
      <c r="K103" s="19"/>
      <c r="N103" s="10"/>
      <c r="O103" s="10"/>
      <c r="P103" s="32"/>
      <c r="S103" s="19"/>
      <c r="T103" s="26"/>
      <c r="V103" s="81"/>
      <c r="W103" s="81"/>
      <c r="X103" s="5"/>
      <c r="Y103" s="42"/>
      <c r="AA103" s="6"/>
      <c r="AB103" s="8"/>
      <c r="AF103" s="107"/>
      <c r="BG103" s="107"/>
    </row>
    <row r="104" spans="3:59" ht="69" customHeight="1">
      <c r="C104" s="10"/>
      <c r="E104" s="119"/>
      <c r="G104" s="156"/>
      <c r="H104" s="110"/>
      <c r="I104" s="42"/>
      <c r="J104" s="44"/>
      <c r="K104" s="44"/>
      <c r="N104" s="10"/>
      <c r="O104" s="10"/>
      <c r="P104" s="41"/>
      <c r="T104" s="26"/>
      <c r="V104" s="82"/>
      <c r="W104" s="46"/>
      <c r="X104" s="5"/>
      <c r="Y104" s="42"/>
      <c r="AA104" s="6"/>
      <c r="AB104" s="8"/>
      <c r="AF104" s="107"/>
      <c r="BG104" s="107"/>
    </row>
    <row r="105" spans="3:59" ht="69" customHeight="1">
      <c r="C105" s="10"/>
      <c r="E105" s="119"/>
      <c r="G105" s="156"/>
      <c r="H105" s="110"/>
      <c r="I105" s="83"/>
      <c r="J105" s="83"/>
      <c r="K105" s="84"/>
      <c r="N105" s="10"/>
      <c r="O105" s="10"/>
      <c r="P105" s="41"/>
      <c r="T105" s="26"/>
      <c r="V105" s="82"/>
      <c r="W105" s="46"/>
      <c r="X105" s="5"/>
      <c r="Y105" s="42"/>
      <c r="AA105" s="6"/>
      <c r="AB105" s="8"/>
      <c r="AF105" s="107"/>
      <c r="BG105" s="107"/>
    </row>
    <row r="106" spans="3:59" ht="69" customHeight="1">
      <c r="C106" s="10"/>
      <c r="E106" s="119"/>
      <c r="G106" s="156"/>
      <c r="H106" s="110"/>
      <c r="I106" s="83"/>
      <c r="J106" s="83"/>
      <c r="K106" s="84"/>
      <c r="N106" s="10"/>
      <c r="O106" s="10"/>
      <c r="P106" s="41"/>
      <c r="T106" s="26"/>
      <c r="V106" s="82"/>
      <c r="W106" s="46"/>
      <c r="X106" s="5"/>
      <c r="Y106" s="42"/>
      <c r="AA106" s="6"/>
      <c r="AB106" s="8"/>
      <c r="AF106" s="107"/>
      <c r="BG106" s="107"/>
    </row>
    <row r="107" spans="3:59" ht="69" customHeight="1">
      <c r="C107" s="10"/>
      <c r="E107" s="119"/>
      <c r="G107" s="156"/>
      <c r="H107" s="110"/>
      <c r="I107" s="56"/>
      <c r="J107" s="85"/>
      <c r="K107" s="44"/>
      <c r="N107" s="10"/>
      <c r="O107" s="10"/>
      <c r="P107" s="86"/>
      <c r="T107" s="26"/>
      <c r="V107" s="22"/>
      <c r="W107" s="43"/>
      <c r="X107" s="5"/>
      <c r="Y107" s="42"/>
      <c r="AA107" s="6"/>
      <c r="AB107" s="8"/>
      <c r="AF107" s="107"/>
      <c r="BG107" s="107"/>
    </row>
    <row r="108" spans="3:59" ht="69" customHeight="1">
      <c r="C108" s="10"/>
      <c r="E108" s="119"/>
      <c r="G108" s="156"/>
      <c r="H108" s="110"/>
      <c r="I108" s="56"/>
      <c r="J108" s="62"/>
      <c r="K108" s="62"/>
      <c r="N108" s="10"/>
      <c r="O108" s="10"/>
      <c r="P108" s="41"/>
      <c r="T108" s="26"/>
      <c r="V108" s="82"/>
      <c r="W108" s="46"/>
      <c r="X108" s="5"/>
      <c r="Y108" s="42"/>
      <c r="AA108" s="6"/>
      <c r="AB108" s="8"/>
      <c r="AF108" s="107"/>
      <c r="BG108" s="107"/>
    </row>
    <row r="109" spans="3:59" ht="69" customHeight="1">
      <c r="C109" s="10"/>
      <c r="E109" s="119"/>
      <c r="G109" s="156"/>
      <c r="H109" s="110"/>
      <c r="I109" s="56"/>
      <c r="J109" s="62"/>
      <c r="K109" s="44"/>
      <c r="N109" s="10"/>
      <c r="O109" s="10"/>
      <c r="P109" s="41"/>
      <c r="T109" s="26"/>
      <c r="V109" s="82"/>
      <c r="W109" s="46"/>
      <c r="X109" s="5"/>
      <c r="Y109" s="42"/>
      <c r="AA109" s="6"/>
      <c r="AB109" s="8"/>
      <c r="AF109" s="107"/>
      <c r="BG109" s="107"/>
    </row>
    <row r="110" spans="3:59" ht="69" customHeight="1">
      <c r="C110" s="10"/>
      <c r="E110" s="119"/>
      <c r="G110" s="156"/>
      <c r="H110" s="110"/>
      <c r="I110" s="56"/>
      <c r="J110" s="53"/>
      <c r="K110" s="44"/>
      <c r="N110" s="10"/>
      <c r="O110" s="10"/>
      <c r="P110" s="41"/>
      <c r="T110" s="26"/>
      <c r="V110" s="82"/>
      <c r="W110" s="46"/>
      <c r="X110" s="5"/>
      <c r="Y110" s="42"/>
      <c r="AA110" s="6"/>
      <c r="AB110" s="8"/>
      <c r="AF110" s="107"/>
      <c r="BG110" s="107"/>
    </row>
    <row r="111" spans="3:59" ht="69" customHeight="1">
      <c r="C111" s="10"/>
      <c r="E111" s="119"/>
      <c r="G111" s="156"/>
      <c r="H111" s="110"/>
      <c r="I111" s="56"/>
      <c r="J111" s="62"/>
      <c r="K111" s="44"/>
      <c r="N111" s="10"/>
      <c r="O111" s="10"/>
      <c r="P111" s="41"/>
      <c r="T111" s="26"/>
      <c r="V111" s="82"/>
      <c r="W111" s="46"/>
      <c r="X111" s="5"/>
      <c r="Y111" s="42"/>
      <c r="AA111" s="6"/>
      <c r="AB111" s="8"/>
      <c r="AF111" s="107"/>
      <c r="BG111" s="107"/>
    </row>
    <row r="112" spans="3:59" ht="69" customHeight="1">
      <c r="C112" s="10"/>
      <c r="E112" s="119"/>
      <c r="H112" s="110"/>
      <c r="I112" s="87"/>
      <c r="J112" s="44"/>
      <c r="K112" s="44"/>
      <c r="N112" s="10"/>
      <c r="O112" s="10"/>
      <c r="P112" s="41"/>
      <c r="T112" s="26"/>
      <c r="V112" s="82"/>
      <c r="W112" s="88"/>
      <c r="X112" s="5"/>
      <c r="Y112" s="42"/>
      <c r="AA112" s="6"/>
      <c r="AB112" s="8"/>
      <c r="AF112" s="107"/>
      <c r="BG112" s="107"/>
    </row>
    <row r="113" spans="3:59" ht="69" customHeight="1">
      <c r="C113" s="10"/>
      <c r="E113" s="119"/>
      <c r="H113" s="110"/>
      <c r="I113" s="42"/>
      <c r="J113" s="44"/>
      <c r="K113" s="44"/>
      <c r="N113" s="10"/>
      <c r="O113" s="10"/>
      <c r="P113" s="41"/>
      <c r="T113" s="26"/>
      <c r="V113" s="82"/>
      <c r="W113" s="82"/>
      <c r="X113" s="5"/>
      <c r="Y113" s="42"/>
      <c r="AA113" s="6"/>
      <c r="AB113" s="8"/>
      <c r="AF113" s="107"/>
      <c r="BG113" s="107"/>
    </row>
    <row r="114" spans="3:59" ht="69" customHeight="1">
      <c r="C114" s="10"/>
      <c r="E114" s="119"/>
      <c r="H114" s="110"/>
      <c r="I114" s="42"/>
      <c r="J114" s="44"/>
      <c r="K114" s="44"/>
      <c r="N114" s="10"/>
      <c r="O114" s="10"/>
      <c r="P114" s="41"/>
      <c r="T114" s="26"/>
      <c r="V114" s="82"/>
      <c r="W114" s="88"/>
      <c r="X114" s="5"/>
      <c r="Y114" s="42"/>
      <c r="AA114" s="6"/>
      <c r="AB114" s="8"/>
      <c r="AF114" s="107"/>
      <c r="BG114" s="107"/>
    </row>
    <row r="115" spans="3:59" ht="69" customHeight="1">
      <c r="C115" s="10"/>
      <c r="E115" s="120"/>
      <c r="H115" s="41"/>
      <c r="I115" s="105"/>
      <c r="K115" s="11"/>
      <c r="N115" s="10"/>
      <c r="O115" s="10"/>
      <c r="P115" s="10"/>
      <c r="T115" s="26"/>
      <c r="X115" s="5"/>
      <c r="AA115" s="6"/>
      <c r="AB115" s="8"/>
      <c r="AF115" s="107"/>
      <c r="BG115" s="107"/>
    </row>
    <row r="116" spans="3:59" ht="69" customHeight="1">
      <c r="C116" s="10"/>
      <c r="E116" s="120"/>
      <c r="H116" s="41"/>
      <c r="I116" s="105"/>
      <c r="K116" s="11"/>
      <c r="N116" s="10"/>
      <c r="O116" s="10"/>
      <c r="P116" s="10"/>
      <c r="T116" s="26"/>
      <c r="X116" s="5"/>
      <c r="AA116" s="6"/>
      <c r="AB116" s="8"/>
      <c r="AF116" s="107"/>
      <c r="BG116" s="107"/>
    </row>
    <row r="117" spans="3:59" ht="69" customHeight="1">
      <c r="C117" s="10"/>
      <c r="E117" s="120"/>
      <c r="H117" s="41"/>
      <c r="I117" s="53"/>
      <c r="K117" s="11"/>
      <c r="N117" s="10"/>
      <c r="O117" s="10"/>
      <c r="P117" s="10"/>
      <c r="T117" s="26"/>
      <c r="X117" s="5"/>
      <c r="AA117" s="6"/>
      <c r="AB117" s="8"/>
      <c r="AF117" s="107"/>
      <c r="BG117" s="107"/>
    </row>
    <row r="118" spans="3:59" ht="69" customHeight="1">
      <c r="C118" s="10"/>
      <c r="E118" s="120"/>
      <c r="H118" s="41"/>
      <c r="I118" s="53"/>
      <c r="K118" s="11"/>
      <c r="N118" s="10"/>
      <c r="O118" s="10"/>
      <c r="P118" s="10"/>
      <c r="T118" s="26"/>
      <c r="X118" s="5"/>
      <c r="AA118" s="6"/>
      <c r="AB118" s="8"/>
      <c r="AF118" s="107"/>
      <c r="BG118" s="107"/>
    </row>
    <row r="119" spans="3:59" ht="69" customHeight="1">
      <c r="C119" s="10"/>
      <c r="E119" s="120"/>
      <c r="H119" s="41"/>
      <c r="I119" s="53"/>
      <c r="N119" s="10"/>
      <c r="O119" s="10"/>
      <c r="P119" s="10"/>
      <c r="T119" s="26"/>
      <c r="X119" s="5"/>
      <c r="AA119" s="6"/>
      <c r="AB119" s="8"/>
      <c r="AF119" s="107"/>
      <c r="BG119" s="107"/>
    </row>
    <row r="120" spans="3:59" ht="69" customHeight="1">
      <c r="C120" s="10"/>
      <c r="E120" s="120"/>
      <c r="H120" s="41"/>
      <c r="I120" s="56"/>
      <c r="N120" s="10"/>
      <c r="O120" s="10"/>
      <c r="P120" s="10"/>
      <c r="T120" s="26"/>
      <c r="X120" s="5"/>
      <c r="AA120" s="6"/>
      <c r="AB120" s="8"/>
      <c r="AF120" s="107"/>
      <c r="BG120" s="107"/>
    </row>
    <row r="121" spans="3:59" ht="69" customHeight="1">
      <c r="C121" s="10"/>
      <c r="E121" s="120"/>
      <c r="H121" s="41"/>
      <c r="I121" s="53"/>
      <c r="N121" s="10"/>
      <c r="O121" s="10"/>
      <c r="P121" s="10"/>
      <c r="T121" s="26"/>
      <c r="X121" s="5"/>
      <c r="AA121" s="6"/>
      <c r="AB121" s="8"/>
      <c r="AF121" s="107"/>
      <c r="BG121" s="107"/>
    </row>
    <row r="122" spans="3:59" ht="69" customHeight="1">
      <c r="C122" s="10"/>
      <c r="E122" s="120"/>
      <c r="H122" s="115"/>
      <c r="I122" s="53"/>
      <c r="N122" s="10"/>
      <c r="O122" s="10"/>
      <c r="P122" s="10"/>
      <c r="T122" s="26"/>
      <c r="X122" s="5"/>
      <c r="AA122" s="6"/>
      <c r="AB122" s="8"/>
      <c r="AF122" s="107"/>
      <c r="BG122" s="107"/>
    </row>
    <row r="123" spans="3:59" ht="69" customHeight="1">
      <c r="C123" s="10"/>
      <c r="E123" s="120"/>
      <c r="H123" s="41"/>
      <c r="I123" s="53"/>
      <c r="N123" s="10"/>
      <c r="O123" s="10"/>
      <c r="P123" s="10"/>
      <c r="T123" s="26"/>
      <c r="X123" s="5"/>
      <c r="AA123" s="6"/>
      <c r="AB123" s="8"/>
      <c r="AF123" s="107"/>
      <c r="BG123" s="107"/>
    </row>
    <row r="124" spans="3:59" ht="69" customHeight="1">
      <c r="C124" s="10"/>
      <c r="E124" s="120"/>
      <c r="H124" s="41"/>
      <c r="I124" s="53"/>
      <c r="N124" s="10"/>
      <c r="O124" s="10"/>
      <c r="P124" s="10"/>
      <c r="T124" s="26"/>
      <c r="X124" s="5"/>
      <c r="AA124" s="6"/>
      <c r="AB124" s="8"/>
      <c r="AF124" s="107"/>
      <c r="BG124" s="107"/>
    </row>
    <row r="125" spans="3:59" ht="69" customHeight="1">
      <c r="C125" s="10"/>
      <c r="E125" s="120"/>
      <c r="H125" s="41"/>
      <c r="I125" s="53"/>
      <c r="N125" s="10"/>
      <c r="O125" s="10"/>
      <c r="P125" s="10"/>
      <c r="T125" s="26"/>
      <c r="X125" s="5"/>
      <c r="AA125" s="6"/>
      <c r="AB125" s="8"/>
      <c r="AF125" s="107"/>
      <c r="BG125" s="107"/>
    </row>
    <row r="126" spans="3:59" ht="69" customHeight="1">
      <c r="C126" s="10"/>
      <c r="E126" s="119"/>
      <c r="H126" s="41"/>
      <c r="I126" s="39"/>
      <c r="N126" s="10"/>
      <c r="O126" s="10"/>
      <c r="P126" s="10"/>
      <c r="T126" s="26"/>
      <c r="X126" s="5"/>
      <c r="AA126" s="6"/>
      <c r="AB126" s="8"/>
      <c r="AF126" s="107"/>
      <c r="BG126" s="107"/>
    </row>
    <row r="127" spans="3:59" ht="69" customHeight="1">
      <c r="C127" s="10"/>
      <c r="E127" s="119"/>
      <c r="H127" s="41"/>
      <c r="I127" s="39"/>
      <c r="N127" s="10"/>
      <c r="O127" s="10"/>
      <c r="P127" s="10"/>
      <c r="T127" s="26"/>
      <c r="X127" s="5"/>
      <c r="AA127" s="6"/>
      <c r="AB127" s="8"/>
      <c r="AF127" s="107"/>
      <c r="BG127" s="107"/>
    </row>
    <row r="128" spans="3:59" ht="69" customHeight="1">
      <c r="C128" s="10"/>
      <c r="E128" s="119"/>
      <c r="H128" s="41"/>
      <c r="I128" s="53"/>
      <c r="N128" s="10"/>
      <c r="O128" s="10"/>
      <c r="P128" s="10"/>
      <c r="T128" s="26"/>
      <c r="X128" s="5"/>
      <c r="AA128" s="6"/>
      <c r="AB128" s="8"/>
      <c r="AF128" s="107"/>
      <c r="BG128" s="107"/>
    </row>
    <row r="129" spans="3:59" ht="69" customHeight="1">
      <c r="C129" s="10"/>
      <c r="E129" s="119"/>
      <c r="H129" s="41"/>
      <c r="I129" s="39"/>
      <c r="N129" s="10"/>
      <c r="O129" s="10"/>
      <c r="P129" s="10"/>
      <c r="T129" s="26"/>
      <c r="X129" s="5"/>
      <c r="AA129" s="6"/>
      <c r="AB129" s="8"/>
      <c r="AF129" s="107"/>
      <c r="BG129" s="107"/>
    </row>
    <row r="130" spans="3:59" ht="69" customHeight="1">
      <c r="C130" s="10"/>
      <c r="E130" s="119"/>
      <c r="H130" s="41"/>
      <c r="I130" s="53"/>
      <c r="N130" s="10"/>
      <c r="O130" s="10"/>
      <c r="P130" s="10"/>
      <c r="T130" s="26"/>
      <c r="X130" s="5"/>
      <c r="AA130" s="6"/>
      <c r="AB130" s="8"/>
      <c r="AF130" s="107"/>
      <c r="BG130" s="107"/>
    </row>
    <row r="131" spans="3:59" ht="69" customHeight="1">
      <c r="C131" s="10"/>
      <c r="E131" s="119"/>
      <c r="H131" s="41"/>
      <c r="I131" s="39"/>
      <c r="N131" s="10"/>
      <c r="O131" s="10"/>
      <c r="P131" s="10"/>
      <c r="T131" s="26"/>
      <c r="X131" s="5"/>
      <c r="AA131" s="6"/>
      <c r="AB131" s="8"/>
      <c r="AF131" s="107"/>
      <c r="BG131" s="107"/>
    </row>
    <row r="132" spans="3:59" ht="69" customHeight="1">
      <c r="C132" s="10"/>
      <c r="E132" s="119"/>
      <c r="H132" s="41"/>
      <c r="I132" s="53"/>
      <c r="N132" s="10"/>
      <c r="O132" s="10"/>
      <c r="P132" s="10"/>
      <c r="T132" s="26"/>
      <c r="X132" s="5"/>
      <c r="AA132" s="6"/>
      <c r="AB132" s="8"/>
      <c r="AF132" s="107"/>
      <c r="BG132" s="107"/>
    </row>
    <row r="133" spans="3:59" ht="69" customHeight="1">
      <c r="C133" s="10"/>
      <c r="E133" s="119"/>
      <c r="H133" s="41"/>
      <c r="I133" s="39"/>
      <c r="N133" s="10"/>
      <c r="O133" s="10"/>
      <c r="P133" s="10"/>
      <c r="T133" s="26"/>
      <c r="X133" s="5"/>
      <c r="AA133" s="6"/>
      <c r="AB133" s="8"/>
      <c r="AF133" s="107"/>
      <c r="BG133" s="107"/>
    </row>
    <row r="134" spans="3:59" ht="69" customHeight="1">
      <c r="C134" s="10"/>
      <c r="E134" s="119"/>
      <c r="H134" s="41"/>
      <c r="I134" s="39"/>
      <c r="N134" s="10"/>
      <c r="O134" s="10"/>
      <c r="P134" s="10"/>
      <c r="T134" s="26"/>
      <c r="X134" s="5"/>
      <c r="AA134" s="6"/>
      <c r="AB134" s="8"/>
      <c r="AF134" s="107"/>
      <c r="BG134" s="107"/>
    </row>
    <row r="135" spans="3:59" ht="69" customHeight="1">
      <c r="C135" s="10"/>
      <c r="E135" s="121"/>
      <c r="H135" s="110"/>
      <c r="I135" s="89"/>
      <c r="J135" s="89"/>
      <c r="K135" s="41"/>
      <c r="L135" s="41"/>
      <c r="M135" s="86"/>
      <c r="N135" s="10"/>
      <c r="O135" s="10"/>
      <c r="P135" s="92"/>
      <c r="T135" s="26"/>
      <c r="W135" s="90"/>
      <c r="X135" s="5"/>
      <c r="Y135" s="42"/>
      <c r="AA135" s="6"/>
      <c r="AB135" s="8"/>
      <c r="AF135" s="107"/>
      <c r="BG135" s="107"/>
    </row>
    <row r="136" spans="3:59" ht="69" customHeight="1">
      <c r="C136" s="10"/>
      <c r="E136" s="121"/>
      <c r="G136" s="156"/>
      <c r="H136" s="110"/>
      <c r="I136" s="89"/>
      <c r="J136" s="106"/>
      <c r="K136" s="41"/>
      <c r="L136" s="86"/>
      <c r="M136" s="86"/>
      <c r="N136" s="10"/>
      <c r="O136" s="10"/>
      <c r="P136" s="92"/>
      <c r="T136" s="26"/>
      <c r="W136" s="90"/>
      <c r="X136" s="5"/>
      <c r="Y136" s="42"/>
      <c r="AA136" s="6"/>
      <c r="AB136" s="8"/>
      <c r="AF136" s="107"/>
      <c r="BG136" s="107"/>
    </row>
    <row r="137" spans="3:59" ht="69" customHeight="1">
      <c r="C137" s="10"/>
      <c r="E137" s="121"/>
      <c r="G137" s="156"/>
      <c r="H137" s="110"/>
      <c r="I137" s="41"/>
      <c r="J137" s="106"/>
      <c r="K137" s="41"/>
      <c r="L137" s="41"/>
      <c r="M137" s="86"/>
      <c r="N137" s="10"/>
      <c r="O137" s="10"/>
      <c r="P137" s="92"/>
      <c r="T137" s="26"/>
      <c r="W137" s="90"/>
      <c r="X137" s="5"/>
      <c r="Y137" s="42"/>
      <c r="AA137" s="6"/>
      <c r="AB137" s="8"/>
      <c r="AF137" s="107"/>
      <c r="BG137" s="107"/>
    </row>
    <row r="138" spans="3:59" ht="69" customHeight="1">
      <c r="C138" s="10"/>
      <c r="E138" s="121"/>
      <c r="G138" s="156"/>
      <c r="H138" s="110"/>
      <c r="I138" s="41"/>
      <c r="J138" s="106"/>
      <c r="K138" s="41"/>
      <c r="L138" s="41"/>
      <c r="M138" s="86"/>
      <c r="N138" s="10"/>
      <c r="O138" s="10"/>
      <c r="P138" s="92"/>
      <c r="T138" s="26"/>
      <c r="W138" s="90"/>
      <c r="X138" s="5"/>
      <c r="Y138" s="42"/>
      <c r="AA138" s="6"/>
      <c r="AB138" s="8"/>
      <c r="AF138" s="107"/>
      <c r="BG138" s="107"/>
    </row>
    <row r="139" spans="3:59" ht="69" customHeight="1">
      <c r="C139" s="10"/>
      <c r="E139" s="121"/>
      <c r="H139" s="110"/>
      <c r="I139" s="89"/>
      <c r="J139" s="41"/>
      <c r="K139" s="41"/>
      <c r="L139" s="41"/>
      <c r="M139" s="86"/>
      <c r="N139" s="10"/>
      <c r="O139" s="10"/>
      <c r="P139" s="92"/>
      <c r="T139" s="26"/>
      <c r="W139" s="90"/>
      <c r="X139" s="5"/>
      <c r="Y139" s="42"/>
      <c r="AA139" s="6"/>
      <c r="AB139" s="8"/>
      <c r="AF139" s="107"/>
      <c r="BG139" s="107"/>
    </row>
    <row r="140" spans="3:59" ht="69" customHeight="1">
      <c r="C140" s="10"/>
      <c r="E140" s="121"/>
      <c r="H140" s="110"/>
      <c r="I140" s="41"/>
      <c r="J140" s="41"/>
      <c r="K140" s="41"/>
      <c r="L140" s="41"/>
      <c r="M140" s="86"/>
      <c r="N140" s="10"/>
      <c r="O140" s="10"/>
      <c r="P140" s="92"/>
      <c r="T140" s="26"/>
      <c r="W140" s="90"/>
      <c r="X140" s="5"/>
      <c r="Y140" s="42"/>
      <c r="AA140" s="6"/>
      <c r="AB140" s="8"/>
      <c r="AF140" s="107"/>
      <c r="BG140" s="107"/>
    </row>
    <row r="141" spans="3:59" ht="69" customHeight="1">
      <c r="C141" s="10"/>
      <c r="E141" s="121"/>
      <c r="H141" s="110"/>
      <c r="I141" s="91"/>
      <c r="J141" s="91"/>
      <c r="K141" s="91"/>
      <c r="L141" s="91"/>
      <c r="M141" s="92"/>
      <c r="N141" s="10"/>
      <c r="O141" s="10"/>
      <c r="P141" s="92"/>
      <c r="T141" s="26"/>
      <c r="W141" s="90"/>
      <c r="X141" s="5"/>
      <c r="Y141" s="42"/>
      <c r="AA141" s="6"/>
      <c r="AB141" s="8"/>
      <c r="AF141" s="107"/>
      <c r="BG141" s="107"/>
    </row>
    <row r="142" spans="3:59" ht="69" customHeight="1">
      <c r="C142" s="10"/>
      <c r="E142" s="121"/>
      <c r="H142" s="110"/>
      <c r="I142" s="92"/>
      <c r="J142" s="92"/>
      <c r="K142" s="92"/>
      <c r="L142" s="92"/>
      <c r="M142" s="92"/>
      <c r="N142" s="10"/>
      <c r="O142" s="10"/>
      <c r="P142" s="92"/>
      <c r="T142" s="26"/>
      <c r="W142" s="93"/>
      <c r="X142" s="5"/>
      <c r="Y142" s="42"/>
      <c r="AA142" s="6"/>
      <c r="AB142" s="8"/>
      <c r="AF142" s="107"/>
      <c r="BG142" s="107"/>
    </row>
    <row r="143" spans="3:59" ht="69" customHeight="1">
      <c r="C143" s="10"/>
      <c r="E143" s="117"/>
      <c r="H143" s="41"/>
      <c r="I143" s="62"/>
      <c r="N143" s="10"/>
      <c r="O143" s="10"/>
      <c r="P143" s="10"/>
      <c r="T143" s="26"/>
      <c r="X143" s="5"/>
      <c r="Y143" s="44"/>
      <c r="AA143" s="6"/>
      <c r="AB143" s="8"/>
      <c r="AF143" s="107"/>
      <c r="BG143" s="107"/>
    </row>
    <row r="144" spans="3:59" ht="69" customHeight="1">
      <c r="C144" s="10"/>
      <c r="E144" s="117"/>
      <c r="H144" s="41"/>
      <c r="I144" s="62"/>
      <c r="N144" s="10"/>
      <c r="O144" s="10"/>
      <c r="P144" s="10"/>
      <c r="T144" s="26"/>
      <c r="X144" s="5"/>
      <c r="Y144" s="44"/>
      <c r="AA144" s="6"/>
      <c r="AB144" s="8"/>
      <c r="AF144" s="107"/>
      <c r="BG144" s="107"/>
    </row>
    <row r="145" spans="3:59" ht="69" customHeight="1">
      <c r="C145" s="10"/>
      <c r="E145" s="117"/>
      <c r="H145" s="41"/>
      <c r="I145" s="62"/>
      <c r="N145" s="10"/>
      <c r="O145" s="10"/>
      <c r="P145" s="10"/>
      <c r="T145" s="26"/>
      <c r="X145" s="5"/>
      <c r="Y145" s="44"/>
      <c r="AA145" s="6"/>
      <c r="AB145" s="8"/>
      <c r="AF145" s="107"/>
      <c r="BG145" s="107"/>
    </row>
    <row r="146" spans="3:59" ht="69" customHeight="1">
      <c r="C146" s="10"/>
      <c r="E146" s="117"/>
      <c r="H146" s="41"/>
      <c r="I146" s="62"/>
      <c r="N146" s="10"/>
      <c r="O146" s="10"/>
      <c r="P146" s="10"/>
      <c r="T146" s="26"/>
      <c r="X146" s="5"/>
      <c r="Y146" s="44"/>
      <c r="AA146" s="6"/>
      <c r="AB146" s="8"/>
      <c r="AF146" s="107"/>
      <c r="BG146" s="107"/>
    </row>
    <row r="147" spans="3:59" ht="69" customHeight="1">
      <c r="C147" s="10"/>
      <c r="E147" s="117"/>
      <c r="H147" s="41"/>
      <c r="I147" s="62"/>
      <c r="N147" s="10"/>
      <c r="O147" s="10"/>
      <c r="P147" s="10"/>
      <c r="T147" s="26"/>
      <c r="X147" s="5"/>
      <c r="Y147" s="94"/>
      <c r="AA147" s="6"/>
      <c r="AB147" s="8"/>
      <c r="AF147" s="107"/>
      <c r="BG147" s="107"/>
    </row>
    <row r="148" spans="3:59" ht="69" customHeight="1">
      <c r="C148" s="10"/>
      <c r="E148" s="117"/>
      <c r="H148" s="41"/>
      <c r="I148" s="62"/>
      <c r="N148" s="10"/>
      <c r="O148" s="10"/>
      <c r="P148" s="10"/>
      <c r="T148" s="26"/>
      <c r="X148" s="5"/>
      <c r="Y148" s="44"/>
      <c r="AA148" s="6"/>
      <c r="AB148" s="8"/>
      <c r="AF148" s="107"/>
      <c r="BG148" s="107"/>
    </row>
    <row r="149" spans="3:59" ht="69" customHeight="1">
      <c r="C149" s="10"/>
      <c r="E149" s="117"/>
      <c r="H149" s="41"/>
      <c r="I149" s="62"/>
      <c r="N149" s="10"/>
      <c r="O149" s="10"/>
      <c r="P149" s="10"/>
      <c r="T149" s="26"/>
      <c r="X149" s="5"/>
      <c r="Y149" s="44"/>
      <c r="AA149" s="6"/>
      <c r="AB149" s="8"/>
      <c r="AF149" s="107"/>
      <c r="BG149" s="107"/>
    </row>
    <row r="150" spans="3:59" ht="69" customHeight="1">
      <c r="C150" s="10"/>
      <c r="E150" s="117"/>
      <c r="H150" s="41"/>
      <c r="I150" s="62"/>
      <c r="N150" s="10"/>
      <c r="O150" s="10"/>
      <c r="P150" s="10"/>
      <c r="T150" s="26"/>
      <c r="X150" s="5"/>
      <c r="Y150" s="44"/>
      <c r="AA150" s="6"/>
      <c r="AB150" s="8"/>
      <c r="AF150" s="107"/>
      <c r="BG150" s="107"/>
    </row>
    <row r="151" spans="3:59" ht="69" customHeight="1">
      <c r="C151" s="10"/>
      <c r="E151" s="117"/>
      <c r="H151" s="41"/>
      <c r="I151" s="44"/>
      <c r="N151" s="10"/>
      <c r="O151" s="10"/>
      <c r="P151" s="10"/>
      <c r="T151" s="26"/>
      <c r="X151" s="5"/>
      <c r="Y151" s="44"/>
      <c r="AA151" s="6"/>
      <c r="AB151" s="8"/>
      <c r="AF151" s="107"/>
      <c r="BG151" s="107"/>
    </row>
    <row r="152" spans="3:59" ht="69" customHeight="1">
      <c r="C152" s="10"/>
      <c r="E152" s="117"/>
      <c r="H152" s="41"/>
      <c r="I152" s="44"/>
      <c r="N152" s="10"/>
      <c r="O152" s="10"/>
      <c r="P152" s="10"/>
      <c r="T152" s="26"/>
      <c r="X152" s="5"/>
      <c r="Y152" s="44"/>
      <c r="AA152" s="6"/>
      <c r="AB152" s="8"/>
      <c r="AF152" s="107"/>
      <c r="BG152" s="107"/>
    </row>
    <row r="153" spans="3:59" ht="69" customHeight="1">
      <c r="C153" s="10"/>
      <c r="E153" s="117"/>
      <c r="H153" s="41"/>
      <c r="I153" s="62"/>
      <c r="N153" s="10"/>
      <c r="O153" s="10"/>
      <c r="P153" s="10"/>
      <c r="T153" s="26"/>
      <c r="X153" s="5"/>
      <c r="Y153" s="44"/>
      <c r="AA153" s="6"/>
      <c r="AB153" s="8"/>
      <c r="AF153" s="107"/>
      <c r="BG153" s="107"/>
    </row>
    <row r="154" spans="3:59" ht="69" customHeight="1">
      <c r="C154" s="10"/>
      <c r="E154" s="117"/>
      <c r="H154" s="41"/>
      <c r="I154" s="62"/>
      <c r="N154" s="10"/>
      <c r="O154" s="10"/>
      <c r="P154" s="10"/>
      <c r="T154" s="26"/>
      <c r="X154" s="5"/>
      <c r="Y154" s="44"/>
      <c r="AA154" s="6"/>
      <c r="AB154" s="8"/>
      <c r="AF154" s="107"/>
      <c r="BG154" s="107"/>
    </row>
    <row r="155" spans="3:59" ht="69" customHeight="1">
      <c r="C155" s="10"/>
      <c r="E155" s="117"/>
      <c r="H155" s="41"/>
      <c r="I155" s="62"/>
      <c r="N155" s="10"/>
      <c r="O155" s="10"/>
      <c r="P155" s="10"/>
      <c r="T155" s="26"/>
      <c r="X155" s="5"/>
      <c r="Y155" s="44"/>
      <c r="AA155" s="6"/>
      <c r="AB155" s="8"/>
      <c r="AF155" s="107"/>
      <c r="BG155" s="107"/>
    </row>
    <row r="156" spans="3:59" ht="69" customHeight="1">
      <c r="C156" s="10"/>
      <c r="E156" s="117"/>
      <c r="H156" s="41"/>
      <c r="I156" s="44"/>
      <c r="N156" s="10"/>
      <c r="O156" s="10"/>
      <c r="P156" s="10"/>
      <c r="T156" s="26"/>
      <c r="X156" s="5"/>
      <c r="Y156" s="44"/>
      <c r="AA156" s="6"/>
      <c r="AB156" s="8"/>
      <c r="AF156" s="107"/>
      <c r="BG156" s="107"/>
    </row>
    <row r="157" spans="3:59" ht="69" customHeight="1">
      <c r="C157" s="10"/>
      <c r="E157" s="117"/>
      <c r="H157" s="41"/>
      <c r="I157" s="44"/>
      <c r="N157" s="10"/>
      <c r="O157" s="10"/>
      <c r="P157" s="10"/>
      <c r="T157" s="26"/>
      <c r="X157" s="5"/>
      <c r="Y157" s="44"/>
      <c r="AA157" s="6"/>
      <c r="AB157" s="8"/>
      <c r="AF157" s="107"/>
      <c r="BG157" s="107"/>
    </row>
    <row r="158" spans="3:59" ht="69" customHeight="1">
      <c r="C158" s="10"/>
      <c r="E158" s="117"/>
      <c r="H158" s="41"/>
      <c r="I158" s="44"/>
      <c r="N158" s="10"/>
      <c r="O158" s="10"/>
      <c r="P158" s="10"/>
      <c r="T158" s="26"/>
      <c r="X158" s="5"/>
      <c r="Y158" s="44"/>
      <c r="AA158" s="6"/>
      <c r="AB158" s="8"/>
      <c r="AF158" s="107"/>
      <c r="BG158" s="107"/>
    </row>
    <row r="159" spans="3:59" ht="69" customHeight="1">
      <c r="C159" s="10"/>
      <c r="E159" s="117"/>
      <c r="H159" s="41"/>
      <c r="I159" s="44"/>
      <c r="N159" s="10"/>
      <c r="O159" s="10"/>
      <c r="P159" s="10"/>
      <c r="T159" s="26"/>
      <c r="X159" s="5"/>
      <c r="Y159" s="84"/>
      <c r="AA159" s="6"/>
      <c r="AB159" s="8"/>
      <c r="AF159" s="107"/>
      <c r="BG159" s="107"/>
    </row>
    <row r="160" spans="3:59" ht="69" customHeight="1">
      <c r="C160" s="10"/>
      <c r="E160" s="117"/>
      <c r="H160" s="41"/>
      <c r="I160" s="44"/>
      <c r="N160" s="10"/>
      <c r="O160" s="10"/>
      <c r="P160" s="10"/>
      <c r="T160" s="26"/>
      <c r="X160" s="5"/>
      <c r="Y160" s="44"/>
      <c r="AA160" s="6"/>
      <c r="AB160" s="8"/>
      <c r="AF160" s="107"/>
      <c r="BG160" s="107"/>
    </row>
    <row r="161" spans="3:59" ht="69" customHeight="1">
      <c r="C161" s="10"/>
      <c r="E161" s="117"/>
      <c r="H161" s="41"/>
      <c r="I161" s="44"/>
      <c r="N161" s="10"/>
      <c r="O161" s="10"/>
      <c r="P161" s="10"/>
      <c r="T161" s="26"/>
      <c r="X161" s="5"/>
      <c r="Y161" s="44"/>
      <c r="AA161" s="6"/>
      <c r="AB161" s="8"/>
      <c r="AF161" s="107"/>
      <c r="BG161" s="107"/>
    </row>
    <row r="162" spans="3:59" ht="69" customHeight="1">
      <c r="C162" s="10"/>
      <c r="E162" s="117"/>
      <c r="H162" s="41"/>
      <c r="I162" s="44"/>
      <c r="N162" s="10"/>
      <c r="O162" s="10"/>
      <c r="P162" s="10"/>
      <c r="T162" s="26"/>
      <c r="X162" s="5"/>
      <c r="Y162" s="44"/>
      <c r="AA162" s="6"/>
      <c r="AB162" s="8"/>
      <c r="AF162" s="107"/>
      <c r="BG162" s="107"/>
    </row>
    <row r="163" spans="3:59" ht="69" customHeight="1">
      <c r="C163" s="10"/>
      <c r="E163" s="117"/>
      <c r="H163" s="41"/>
      <c r="I163" s="62"/>
      <c r="N163" s="10"/>
      <c r="O163" s="10"/>
      <c r="P163" s="10"/>
      <c r="T163" s="26"/>
      <c r="X163" s="5"/>
      <c r="Y163" s="42"/>
      <c r="AA163" s="6"/>
      <c r="AB163" s="8"/>
      <c r="AF163" s="107"/>
      <c r="BG163" s="107"/>
    </row>
    <row r="164" spans="3:59" ht="69" customHeight="1">
      <c r="C164" s="10"/>
      <c r="E164" s="117"/>
      <c r="H164" s="41"/>
      <c r="I164" s="95"/>
      <c r="N164" s="10"/>
      <c r="O164" s="10"/>
      <c r="P164" s="10"/>
      <c r="T164" s="26"/>
      <c r="X164" s="5"/>
      <c r="Y164" s="83"/>
      <c r="AA164" s="6"/>
      <c r="AB164" s="8"/>
      <c r="AF164" s="107"/>
      <c r="BG164" s="107"/>
    </row>
    <row r="165" spans="3:59" ht="69" customHeight="1">
      <c r="C165" s="10"/>
      <c r="E165" s="117"/>
      <c r="H165" s="41"/>
      <c r="I165" s="95"/>
      <c r="N165" s="10"/>
      <c r="O165" s="10"/>
      <c r="P165" s="10"/>
      <c r="T165" s="26"/>
      <c r="X165" s="5"/>
      <c r="Y165" s="42"/>
      <c r="AA165" s="6"/>
      <c r="AB165" s="8"/>
      <c r="AF165" s="107"/>
      <c r="BG165" s="107"/>
    </row>
    <row r="166" spans="3:59" ht="69" customHeight="1">
      <c r="C166" s="10"/>
      <c r="E166" s="117"/>
      <c r="H166" s="41"/>
      <c r="I166" s="95"/>
      <c r="N166" s="10"/>
      <c r="O166" s="10"/>
      <c r="P166" s="10"/>
      <c r="T166" s="26"/>
      <c r="X166" s="5"/>
      <c r="Y166" s="42"/>
      <c r="AA166" s="6"/>
      <c r="AB166" s="8"/>
      <c r="AF166" s="107"/>
      <c r="BG166" s="107"/>
    </row>
    <row r="167" spans="3:59" ht="69" customHeight="1">
      <c r="C167" s="10"/>
      <c r="E167" s="117"/>
      <c r="H167" s="41"/>
      <c r="I167" s="62"/>
      <c r="N167" s="10"/>
      <c r="O167" s="10"/>
      <c r="P167" s="10"/>
      <c r="T167" s="26"/>
      <c r="X167" s="5"/>
      <c r="Y167" s="42"/>
      <c r="AA167" s="6"/>
      <c r="AB167" s="8"/>
      <c r="AF167" s="107"/>
      <c r="BG167" s="107"/>
    </row>
    <row r="168" spans="3:59" ht="69" customHeight="1">
      <c r="C168" s="10"/>
      <c r="E168" s="117"/>
      <c r="H168" s="41"/>
      <c r="I168" s="62"/>
      <c r="N168" s="10"/>
      <c r="O168" s="10"/>
      <c r="P168" s="10"/>
      <c r="T168" s="26"/>
      <c r="X168" s="5"/>
      <c r="Y168" s="42"/>
      <c r="AA168" s="6"/>
      <c r="AB168" s="8"/>
      <c r="AF168" s="107"/>
      <c r="BG168" s="107"/>
    </row>
    <row r="169" spans="3:59" ht="69" customHeight="1">
      <c r="C169" s="10"/>
      <c r="E169" s="117"/>
      <c r="H169" s="41"/>
      <c r="I169" s="62"/>
      <c r="N169" s="10"/>
      <c r="O169" s="10"/>
      <c r="P169" s="10"/>
      <c r="T169" s="26"/>
      <c r="X169" s="5"/>
      <c r="Y169" s="42"/>
      <c r="AA169" s="6"/>
      <c r="AB169" s="8"/>
      <c r="AF169" s="107"/>
      <c r="BG169" s="107"/>
    </row>
    <row r="170" spans="3:59" ht="69" customHeight="1">
      <c r="C170" s="10"/>
      <c r="E170" s="117"/>
      <c r="H170" s="41"/>
      <c r="I170" s="53"/>
      <c r="N170" s="10"/>
      <c r="O170" s="10"/>
      <c r="P170" s="10"/>
      <c r="T170" s="26"/>
      <c r="X170" s="5"/>
      <c r="Y170" s="42"/>
      <c r="AA170" s="6"/>
      <c r="AB170" s="8"/>
      <c r="AF170" s="107"/>
      <c r="BG170" s="107"/>
    </row>
    <row r="171" spans="3:59" ht="69" customHeight="1">
      <c r="C171" s="10"/>
      <c r="E171" s="117"/>
      <c r="H171" s="41"/>
      <c r="I171" s="62"/>
      <c r="N171" s="10"/>
      <c r="O171" s="10"/>
      <c r="P171" s="10"/>
      <c r="T171" s="26"/>
      <c r="X171" s="5"/>
      <c r="Y171" s="42"/>
      <c r="AA171" s="6"/>
      <c r="AB171" s="8"/>
      <c r="AF171" s="107"/>
      <c r="BG171" s="107"/>
    </row>
    <row r="172" spans="3:59" ht="69" customHeight="1">
      <c r="C172" s="10"/>
      <c r="E172" s="117"/>
      <c r="H172" s="41"/>
      <c r="I172" s="62"/>
      <c r="N172" s="10"/>
      <c r="O172" s="10"/>
      <c r="P172" s="10"/>
      <c r="T172" s="26"/>
      <c r="X172" s="5"/>
      <c r="Y172" s="42"/>
      <c r="AA172" s="6"/>
      <c r="AB172" s="8"/>
      <c r="AF172" s="107"/>
      <c r="BG172" s="107"/>
    </row>
    <row r="173" spans="3:59" ht="69" customHeight="1">
      <c r="C173" s="10"/>
      <c r="E173" s="117"/>
      <c r="H173" s="41"/>
      <c r="I173" s="62"/>
      <c r="N173" s="10"/>
      <c r="O173" s="10"/>
      <c r="P173" s="10"/>
      <c r="T173" s="26"/>
      <c r="X173" s="5"/>
      <c r="Y173" s="42"/>
      <c r="AA173" s="6"/>
      <c r="AB173" s="8"/>
      <c r="AF173" s="107"/>
      <c r="BG173" s="107"/>
    </row>
    <row r="174" spans="3:59" ht="69" customHeight="1">
      <c r="C174" s="10"/>
      <c r="E174" s="117"/>
      <c r="H174" s="41"/>
      <c r="I174" s="53"/>
      <c r="N174" s="10"/>
      <c r="O174" s="10"/>
      <c r="P174" s="10"/>
      <c r="T174" s="26"/>
      <c r="X174" s="5"/>
      <c r="Y174" s="56"/>
      <c r="AA174" s="6"/>
      <c r="AB174" s="8"/>
      <c r="AF174" s="107"/>
      <c r="BG174" s="107"/>
    </row>
    <row r="175" spans="3:59" ht="69" customHeight="1">
      <c r="C175" s="10"/>
      <c r="E175" s="117"/>
      <c r="H175" s="41"/>
      <c r="I175" s="62"/>
      <c r="N175" s="10"/>
      <c r="O175" s="10"/>
      <c r="P175" s="10"/>
      <c r="T175" s="26"/>
      <c r="X175" s="5"/>
      <c r="Y175" s="83"/>
      <c r="AA175" s="6"/>
      <c r="AB175" s="8"/>
      <c r="AF175" s="107"/>
      <c r="BG175" s="107"/>
    </row>
    <row r="176" spans="3:59" ht="69" customHeight="1">
      <c r="C176" s="10"/>
      <c r="E176" s="117"/>
      <c r="H176" s="41"/>
      <c r="I176" s="62"/>
      <c r="N176" s="10"/>
      <c r="O176" s="10"/>
      <c r="P176" s="10"/>
      <c r="T176" s="26"/>
      <c r="X176" s="5"/>
      <c r="Y176" s="56"/>
      <c r="AA176" s="6"/>
      <c r="AB176" s="8"/>
      <c r="AF176" s="107"/>
      <c r="BG176" s="107"/>
    </row>
    <row r="177" spans="3:59" ht="69" customHeight="1">
      <c r="C177" s="10"/>
      <c r="E177" s="117"/>
      <c r="H177" s="41"/>
      <c r="I177" s="62"/>
      <c r="N177" s="10"/>
      <c r="O177" s="10"/>
      <c r="P177" s="10"/>
      <c r="T177" s="26"/>
      <c r="X177" s="5"/>
      <c r="Y177" s="42"/>
      <c r="AA177" s="6"/>
      <c r="AB177" s="8"/>
      <c r="AF177" s="107"/>
      <c r="BG177" s="107"/>
    </row>
    <row r="178" spans="3:59" ht="69" customHeight="1">
      <c r="C178" s="10"/>
      <c r="E178" s="117"/>
      <c r="H178" s="41"/>
      <c r="I178" s="62"/>
      <c r="N178" s="10"/>
      <c r="O178" s="10"/>
      <c r="P178" s="10"/>
      <c r="T178" s="26"/>
      <c r="X178" s="5"/>
      <c r="Y178" s="42"/>
      <c r="AA178" s="6"/>
      <c r="AB178" s="8"/>
      <c r="AF178" s="107"/>
      <c r="BG178" s="107"/>
    </row>
    <row r="179" spans="3:59" ht="69" customHeight="1">
      <c r="C179" s="10"/>
      <c r="E179" s="117"/>
      <c r="H179" s="116"/>
      <c r="I179" s="62"/>
      <c r="N179" s="10"/>
      <c r="O179" s="10"/>
      <c r="P179" s="10"/>
      <c r="T179" s="26"/>
      <c r="X179" s="5"/>
      <c r="Y179" s="42"/>
      <c r="AA179" s="6"/>
      <c r="AB179" s="8"/>
      <c r="AF179" s="107"/>
      <c r="BG179" s="107"/>
    </row>
  </sheetData>
  <autoFilter ref="A3:CX179" xr:uid="{00000000-0009-0000-0000-000003000000}"/>
  <mergeCells count="69">
    <mergeCell ref="G136:G138"/>
    <mergeCell ref="E5:E19"/>
    <mergeCell ref="G104:G106"/>
    <mergeCell ref="G107:G111"/>
    <mergeCell ref="BK2:BK4"/>
    <mergeCell ref="BE2:BE3"/>
    <mergeCell ref="BF2:BF3"/>
    <mergeCell ref="BG2:BG3"/>
    <mergeCell ref="BH2:BH3"/>
    <mergeCell ref="BI2:BI3"/>
    <mergeCell ref="BJ2:BJ3"/>
    <mergeCell ref="BD2:BD3"/>
    <mergeCell ref="AR2:AR3"/>
    <mergeCell ref="AS2:AS3"/>
    <mergeCell ref="AT2:AT3"/>
    <mergeCell ref="AU2:AU3"/>
    <mergeCell ref="AV2:AV3"/>
    <mergeCell ref="AW2:AW3"/>
    <mergeCell ref="AY2:AY3"/>
    <mergeCell ref="AZ2:AZ3"/>
    <mergeCell ref="BA2:BA3"/>
    <mergeCell ref="BB2:BB3"/>
    <mergeCell ref="BC2:BC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s>
  <conditionalFormatting sqref="AC20:AC179">
    <cfRule type="containsText" dxfId="116" priority="393" stopIfTrue="1" operator="containsText" text="EN TERMINO">
      <formula>NOT(ISERROR(SEARCH("EN TERMINO",AC20)))</formula>
    </cfRule>
    <cfRule type="containsText" priority="394" operator="containsText" text="AMARILLO">
      <formula>NOT(ISERROR(SEARCH("AMARILLO",AC20)))</formula>
    </cfRule>
    <cfRule type="containsText" dxfId="115" priority="395" stopIfTrue="1" operator="containsText" text="ALERTA">
      <formula>NOT(ISERROR(SEARCH("ALERTA",AC20)))</formula>
    </cfRule>
    <cfRule type="containsText" dxfId="114" priority="396" stopIfTrue="1" operator="containsText" text="OK">
      <formula>NOT(ISERROR(SEARCH("OK",AC20)))</formula>
    </cfRule>
  </conditionalFormatting>
  <conditionalFormatting sqref="AF48:AF179 AF44:AF46 BG20:BG179 AF47:BF47">
    <cfRule type="containsText" dxfId="113" priority="390" operator="containsText" text="Cumplida">
      <formula>NOT(ISERROR(SEARCH("Cumplida",AF20)))</formula>
    </cfRule>
    <cfRule type="containsText" dxfId="112" priority="391" operator="containsText" text="Pendiente">
      <formula>NOT(ISERROR(SEARCH("Pendiente",AF20)))</formula>
    </cfRule>
    <cfRule type="containsText" dxfId="111" priority="392" operator="containsText" text="Cumplida">
      <formula>NOT(ISERROR(SEARCH("Cumplida",AF20)))</formula>
    </cfRule>
  </conditionalFormatting>
  <conditionalFormatting sqref="AF48:AF179 AF20:AF35 AF37:AF46 BG20:BG179 AF47:BF47">
    <cfRule type="containsText" dxfId="110" priority="389" stopIfTrue="1" operator="containsText" text="CUMPLIDA">
      <formula>NOT(ISERROR(SEARCH("CUMPLIDA",AF20)))</formula>
    </cfRule>
  </conditionalFormatting>
  <conditionalFormatting sqref="AF48:AF179 AF20:AF35 AF37:AF46 BG20:BG179 AF47:BF47">
    <cfRule type="containsText" dxfId="109" priority="384" stopIfTrue="1" operator="containsText" text="INCUMPLIDA">
      <formula>NOT(ISERROR(SEARCH("INCUMPLIDA",AF20)))</formula>
    </cfRule>
  </conditionalFormatting>
  <conditionalFormatting sqref="AF36 AF21:AF24 AF30 AF38">
    <cfRule type="containsText" dxfId="108" priority="383" operator="containsText" text="PENDIENTE">
      <formula>NOT(ISERROR(SEARCH("PENDIENTE",AF21)))</formula>
    </cfRule>
  </conditionalFormatting>
  <conditionalFormatting sqref="AC7:AC11 AC14:AC19">
    <cfRule type="containsText" dxfId="107" priority="161" stopIfTrue="1" operator="containsText" text="EN TERMINO">
      <formula>NOT(ISERROR(SEARCH("EN TERMINO",AC7)))</formula>
    </cfRule>
    <cfRule type="containsText" priority="162" operator="containsText" text="AMARILLO">
      <formula>NOT(ISERROR(SEARCH("AMARILLO",AC7)))</formula>
    </cfRule>
    <cfRule type="containsText" dxfId="106" priority="163" stopIfTrue="1" operator="containsText" text="ALERTA">
      <formula>NOT(ISERROR(SEARCH("ALERTA",AC7)))</formula>
    </cfRule>
    <cfRule type="containsText" dxfId="105" priority="164" stopIfTrue="1" operator="containsText" text="OK">
      <formula>NOT(ISERROR(SEARCH("OK",AC7)))</formula>
    </cfRule>
  </conditionalFormatting>
  <conditionalFormatting sqref="BG8:BG9 BG14:BG18">
    <cfRule type="containsText" dxfId="104" priority="158" operator="containsText" text="Cumplida">
      <formula>NOT(ISERROR(SEARCH("Cumplida",BG8)))</formula>
    </cfRule>
    <cfRule type="containsText" dxfId="103" priority="159" operator="containsText" text="Pendiente">
      <formula>NOT(ISERROR(SEARCH("Pendiente",BG8)))</formula>
    </cfRule>
    <cfRule type="containsText" dxfId="102" priority="160" operator="containsText" text="Cumplida">
      <formula>NOT(ISERROR(SEARCH("Cumplida",BG8)))</formula>
    </cfRule>
  </conditionalFormatting>
  <conditionalFormatting sqref="AF7:AF11 BG8:BG9 AF14:AF19 BG14:BG18">
    <cfRule type="containsText" dxfId="101" priority="157" stopIfTrue="1" operator="containsText" text="CUMPLIDA">
      <formula>NOT(ISERROR(SEARCH("CUMPLIDA",AF7)))</formula>
    </cfRule>
  </conditionalFormatting>
  <conditionalFormatting sqref="AF7:AF11 BG8:BG9 AF14:AF19 BG14:BG18">
    <cfRule type="containsText" dxfId="100" priority="156" stopIfTrue="1" operator="containsText" text="INCUMPLIDA">
      <formula>NOT(ISERROR(SEARCH("INCUMPLIDA",AF7)))</formula>
    </cfRule>
  </conditionalFormatting>
  <conditionalFormatting sqref="AF7:AF11 AF14:AF19">
    <cfRule type="containsText" dxfId="99" priority="155" operator="containsText" text="PENDIENTE">
      <formula>NOT(ISERROR(SEARCH("PENDIENTE",AF7)))</formula>
    </cfRule>
  </conditionalFormatting>
  <conditionalFormatting sqref="AF7:AF11 AF14:AF19">
    <cfRule type="containsText" dxfId="98" priority="154" stopIfTrue="1" operator="containsText" text="PENDIENTE">
      <formula>NOT(ISERROR(SEARCH("PENDIENTE",AF7)))</formula>
    </cfRule>
  </conditionalFormatting>
  <conditionalFormatting sqref="BI7:BI11 BI14:BI19">
    <cfRule type="containsText" dxfId="97" priority="151" operator="containsText" text="cerrada">
      <formula>NOT(ISERROR(SEARCH("cerrada",BI7)))</formula>
    </cfRule>
    <cfRule type="containsText" dxfId="96" priority="152" operator="containsText" text="cerrado">
      <formula>NOT(ISERROR(SEARCH("cerrado",BI7)))</formula>
    </cfRule>
    <cfRule type="containsText" dxfId="95" priority="153" operator="containsText" text="Abierto">
      <formula>NOT(ISERROR(SEARCH("Abierto",BI7)))</formula>
    </cfRule>
  </conditionalFormatting>
  <conditionalFormatting sqref="BI7:BI11 BI14:BI19">
    <cfRule type="containsText" dxfId="94" priority="148" operator="containsText" text="cerrada">
      <formula>NOT(ISERROR(SEARCH("cerrada",BI7)))</formula>
    </cfRule>
    <cfRule type="containsText" dxfId="93" priority="149" operator="containsText" text="cerrado">
      <formula>NOT(ISERROR(SEARCH("cerrado",BI7)))</formula>
    </cfRule>
    <cfRule type="containsText" dxfId="92" priority="150" operator="containsText" text="Abierto">
      <formula>NOT(ISERROR(SEARCH("Abierto",BI7)))</formula>
    </cfRule>
  </conditionalFormatting>
  <conditionalFormatting sqref="BG5:BG7">
    <cfRule type="containsText" dxfId="91" priority="125" operator="containsText" text="Cumplida">
      <formula>NOT(ISERROR(SEARCH("Cumplida",BG5)))</formula>
    </cfRule>
    <cfRule type="containsText" dxfId="90" priority="126" operator="containsText" text="Pendiente">
      <formula>NOT(ISERROR(SEARCH("Pendiente",BG5)))</formula>
    </cfRule>
    <cfRule type="containsText" dxfId="89" priority="127" operator="containsText" text="Cumplida">
      <formula>NOT(ISERROR(SEARCH("Cumplida",BG5)))</formula>
    </cfRule>
  </conditionalFormatting>
  <conditionalFormatting sqref="BG5:BG7">
    <cfRule type="containsText" dxfId="88" priority="124" stopIfTrue="1" operator="containsText" text="CUMPLIDA">
      <formula>NOT(ISERROR(SEARCH("CUMPLIDA",BG5)))</formula>
    </cfRule>
  </conditionalFormatting>
  <conditionalFormatting sqref="BG5:BG7">
    <cfRule type="containsText" dxfId="87" priority="123" stopIfTrue="1" operator="containsText" text="INCUMPLIDA">
      <formula>NOT(ISERROR(SEARCH("INCUMPLIDA",BG5)))</formula>
    </cfRule>
  </conditionalFormatting>
  <conditionalFormatting sqref="AC5:AC6">
    <cfRule type="containsText" dxfId="86" priority="119" stopIfTrue="1" operator="containsText" text="EN TERMINO">
      <formula>NOT(ISERROR(SEARCH("EN TERMINO",AC5)))</formula>
    </cfRule>
    <cfRule type="containsText" priority="120" operator="containsText" text="AMARILLO">
      <formula>NOT(ISERROR(SEARCH("AMARILLO",AC5)))</formula>
    </cfRule>
    <cfRule type="containsText" dxfId="85" priority="121" stopIfTrue="1" operator="containsText" text="ALERTA">
      <formula>NOT(ISERROR(SEARCH("ALERTA",AC5)))</formula>
    </cfRule>
    <cfRule type="containsText" dxfId="84" priority="122" stopIfTrue="1" operator="containsText" text="OK">
      <formula>NOT(ISERROR(SEARCH("OK",AC5)))</formula>
    </cfRule>
  </conditionalFormatting>
  <conditionalFormatting sqref="AF5:AF6">
    <cfRule type="containsText" dxfId="83" priority="118" operator="containsText" text="PENDIENTE">
      <formula>NOT(ISERROR(SEARCH("PENDIENTE",AF5)))</formula>
    </cfRule>
  </conditionalFormatting>
  <conditionalFormatting sqref="AC5:AC6">
    <cfRule type="containsText" dxfId="82" priority="114" stopIfTrue="1" operator="containsText" text="EN TERMINO">
      <formula>NOT(ISERROR(SEARCH("EN TERMINO",AC5)))</formula>
    </cfRule>
    <cfRule type="containsText" priority="115" operator="containsText" text="AMARILLO">
      <formula>NOT(ISERROR(SEARCH("AMARILLO",AC5)))</formula>
    </cfRule>
    <cfRule type="containsText" dxfId="81" priority="116" stopIfTrue="1" operator="containsText" text="ALERTA">
      <formula>NOT(ISERROR(SEARCH("ALERTA",AC5)))</formula>
    </cfRule>
    <cfRule type="containsText" dxfId="80" priority="117" stopIfTrue="1" operator="containsText" text="OK">
      <formula>NOT(ISERROR(SEARCH("OK",AC5)))</formula>
    </cfRule>
  </conditionalFormatting>
  <conditionalFormatting sqref="AF5:AF6">
    <cfRule type="containsText" dxfId="79" priority="113" stopIfTrue="1" operator="containsText" text="CUMPLIDA">
      <formula>NOT(ISERROR(SEARCH("CUMPLIDA",AF5)))</formula>
    </cfRule>
  </conditionalFormatting>
  <conditionalFormatting sqref="AF5:AF6">
    <cfRule type="containsText" dxfId="78" priority="112" stopIfTrue="1" operator="containsText" text="INCUMPLIDA">
      <formula>NOT(ISERROR(SEARCH("INCUMPLIDA",AF5)))</formula>
    </cfRule>
  </conditionalFormatting>
  <conditionalFormatting sqref="AF5:AF6">
    <cfRule type="containsText" dxfId="77" priority="111" operator="containsText" text="PENDIENTE">
      <formula>NOT(ISERROR(SEARCH("PENDIENTE",AF5)))</formula>
    </cfRule>
  </conditionalFormatting>
  <conditionalFormatting sqref="AF5:AF6">
    <cfRule type="containsText" dxfId="76" priority="110" stopIfTrue="1" operator="containsText" text="PENDIENTE">
      <formula>NOT(ISERROR(SEARCH("PENDIENTE",AF5)))</formula>
    </cfRule>
  </conditionalFormatting>
  <conditionalFormatting sqref="AL5">
    <cfRule type="containsText" dxfId="75" priority="106" stopIfTrue="1" operator="containsText" text="EN TERMINO">
      <formula>NOT(ISERROR(SEARCH("EN TERMINO",AL5)))</formula>
    </cfRule>
    <cfRule type="containsText" priority="107" operator="containsText" text="AMARILLO">
      <formula>NOT(ISERROR(SEARCH("AMARILLO",AL5)))</formula>
    </cfRule>
    <cfRule type="containsText" dxfId="74" priority="108" stopIfTrue="1" operator="containsText" text="ALERTA">
      <formula>NOT(ISERROR(SEARCH("ALERTA",AL5)))</formula>
    </cfRule>
    <cfRule type="containsText" dxfId="73" priority="109" stopIfTrue="1" operator="containsText" text="OK">
      <formula>NOT(ISERROR(SEARCH("OK",AL5)))</formula>
    </cfRule>
  </conditionalFormatting>
  <conditionalFormatting sqref="AO5">
    <cfRule type="containsText" dxfId="72" priority="105" stopIfTrue="1" operator="containsText" text="CUMPLIDA">
      <formula>NOT(ISERROR(SEARCH("CUMPLIDA",AO5)))</formula>
    </cfRule>
  </conditionalFormatting>
  <conditionalFormatting sqref="AO5">
    <cfRule type="containsText" dxfId="71" priority="104" stopIfTrue="1" operator="containsText" text="INCUMPLIDA">
      <formula>NOT(ISERROR(SEARCH("INCUMPLIDA",AO5)))</formula>
    </cfRule>
  </conditionalFormatting>
  <conditionalFormatting sqref="AO5">
    <cfRule type="containsText" dxfId="70" priority="103" stopIfTrue="1" operator="containsText" text="PENDIENTE">
      <formula>NOT(ISERROR(SEARCH("PENDIENTE",AO5)))</formula>
    </cfRule>
  </conditionalFormatting>
  <conditionalFormatting sqref="BI5:BI6">
    <cfRule type="containsText" dxfId="69" priority="100" operator="containsText" text="cerrada">
      <formula>NOT(ISERROR(SEARCH("cerrada",BI5)))</formula>
    </cfRule>
    <cfRule type="containsText" dxfId="68" priority="101" operator="containsText" text="cerrado">
      <formula>NOT(ISERROR(SEARCH("cerrado",BI5)))</formula>
    </cfRule>
    <cfRule type="containsText" dxfId="67" priority="102" operator="containsText" text="Abierto">
      <formula>NOT(ISERROR(SEARCH("Abierto",BI5)))</formula>
    </cfRule>
  </conditionalFormatting>
  <conditionalFormatting sqref="BI5:BI6">
    <cfRule type="containsText" dxfId="66" priority="97" operator="containsText" text="cerrada">
      <formula>NOT(ISERROR(SEARCH("cerrada",BI5)))</formula>
    </cfRule>
    <cfRule type="containsText" dxfId="65" priority="98" operator="containsText" text="cerrado">
      <formula>NOT(ISERROR(SEARCH("cerrado",BI5)))</formula>
    </cfRule>
    <cfRule type="containsText" dxfId="64" priority="99" operator="containsText" text="Abierto">
      <formula>NOT(ISERROR(SEARCH("Abierto",BI5)))</formula>
    </cfRule>
  </conditionalFormatting>
  <conditionalFormatting sqref="AC12:AC13">
    <cfRule type="containsText" dxfId="63" priority="93" stopIfTrue="1" operator="containsText" text="EN TERMINO">
      <formula>NOT(ISERROR(SEARCH("EN TERMINO",AC12)))</formula>
    </cfRule>
    <cfRule type="containsText" priority="94" operator="containsText" text="AMARILLO">
      <formula>NOT(ISERROR(SEARCH("AMARILLO",AC12)))</formula>
    </cfRule>
    <cfRule type="containsText" dxfId="62" priority="95" stopIfTrue="1" operator="containsText" text="ALERTA">
      <formula>NOT(ISERROR(SEARCH("ALERTA",AC12)))</formula>
    </cfRule>
    <cfRule type="containsText" dxfId="61" priority="96" stopIfTrue="1" operator="containsText" text="OK">
      <formula>NOT(ISERROR(SEARCH("OK",AC12)))</formula>
    </cfRule>
  </conditionalFormatting>
  <conditionalFormatting sqref="AF12:AF13">
    <cfRule type="containsText" dxfId="60" priority="92" stopIfTrue="1" operator="containsText" text="CUMPLIDA">
      <formula>NOT(ISERROR(SEARCH("CUMPLIDA",AF12)))</formula>
    </cfRule>
  </conditionalFormatting>
  <conditionalFormatting sqref="AF12:AF13">
    <cfRule type="containsText" dxfId="59" priority="91" stopIfTrue="1" operator="containsText" text="INCUMPLIDA">
      <formula>NOT(ISERROR(SEARCH("INCUMPLIDA",AF12)))</formula>
    </cfRule>
  </conditionalFormatting>
  <conditionalFormatting sqref="AF12:AF13">
    <cfRule type="containsText" dxfId="58" priority="90" operator="containsText" text="PENDIENTE">
      <formula>NOT(ISERROR(SEARCH("PENDIENTE",AF12)))</formula>
    </cfRule>
  </conditionalFormatting>
  <conditionalFormatting sqref="AC12:AC13">
    <cfRule type="containsText" dxfId="57" priority="86" stopIfTrue="1" operator="containsText" text="EN TERMINO">
      <formula>NOT(ISERROR(SEARCH("EN TERMINO",AC12)))</formula>
    </cfRule>
    <cfRule type="containsText" priority="87" operator="containsText" text="AMARILLO">
      <formula>NOT(ISERROR(SEARCH("AMARILLO",AC12)))</formula>
    </cfRule>
    <cfRule type="containsText" dxfId="56" priority="88" stopIfTrue="1" operator="containsText" text="ALERTA">
      <formula>NOT(ISERROR(SEARCH("ALERTA",AC12)))</formula>
    </cfRule>
    <cfRule type="containsText" dxfId="55" priority="89" stopIfTrue="1" operator="containsText" text="OK">
      <formula>NOT(ISERROR(SEARCH("OK",AC12)))</formula>
    </cfRule>
  </conditionalFormatting>
  <conditionalFormatting sqref="AF12:AF13">
    <cfRule type="containsText" dxfId="54" priority="85" stopIfTrue="1" operator="containsText" text="CUMPLIDA">
      <formula>NOT(ISERROR(SEARCH("CUMPLIDA",AF12)))</formula>
    </cfRule>
  </conditionalFormatting>
  <conditionalFormatting sqref="AF12:AF13">
    <cfRule type="containsText" dxfId="53" priority="84" stopIfTrue="1" operator="containsText" text="INCUMPLIDA">
      <formula>NOT(ISERROR(SEARCH("INCUMPLIDA",AF12)))</formula>
    </cfRule>
  </conditionalFormatting>
  <conditionalFormatting sqref="AF12:AF13">
    <cfRule type="containsText" dxfId="52" priority="83" operator="containsText" text="PENDIENTE">
      <formula>NOT(ISERROR(SEARCH("PENDIENTE",AF12)))</formula>
    </cfRule>
  </conditionalFormatting>
  <conditionalFormatting sqref="AF12:AF13">
    <cfRule type="containsText" dxfId="51" priority="82" stopIfTrue="1" operator="containsText" text="PENDIENTE">
      <formula>NOT(ISERROR(SEARCH("PENDIENTE",AF12)))</formula>
    </cfRule>
  </conditionalFormatting>
  <conditionalFormatting sqref="AO12:AO13">
    <cfRule type="containsText" dxfId="50" priority="81" stopIfTrue="1" operator="containsText" text="CUMPLIDA">
      <formula>NOT(ISERROR(SEARCH("CUMPLIDA",AO12)))</formula>
    </cfRule>
  </conditionalFormatting>
  <conditionalFormatting sqref="AO12:AO13">
    <cfRule type="containsText" dxfId="49" priority="80" stopIfTrue="1" operator="containsText" text="INCUMPLIDA">
      <formula>NOT(ISERROR(SEARCH("INCUMPLIDA",AO12)))</formula>
    </cfRule>
  </conditionalFormatting>
  <conditionalFormatting sqref="AO12:AO13">
    <cfRule type="containsText" dxfId="48" priority="79" stopIfTrue="1" operator="containsText" text="PENDIENTE">
      <formula>NOT(ISERROR(SEARCH("PENDIENTE",AO12)))</formula>
    </cfRule>
  </conditionalFormatting>
  <conditionalFormatting sqref="BI12:BI13">
    <cfRule type="containsText" dxfId="47" priority="76" operator="containsText" text="cerrada">
      <formula>NOT(ISERROR(SEARCH("cerrada",BI12)))</formula>
    </cfRule>
    <cfRule type="containsText" dxfId="46" priority="77" operator="containsText" text="cerrado">
      <formula>NOT(ISERROR(SEARCH("cerrado",BI12)))</formula>
    </cfRule>
    <cfRule type="containsText" dxfId="45" priority="78" operator="containsText" text="Abierto">
      <formula>NOT(ISERROR(SEARCH("Abierto",BI12)))</formula>
    </cfRule>
  </conditionalFormatting>
  <conditionalFormatting sqref="BI12:BI13">
    <cfRule type="containsText" dxfId="44" priority="73" operator="containsText" text="cerrada">
      <formula>NOT(ISERROR(SEARCH("cerrada",BI12)))</formula>
    </cfRule>
    <cfRule type="containsText" dxfId="43" priority="74" operator="containsText" text="cerrado">
      <formula>NOT(ISERROR(SEARCH("cerrado",BI12)))</formula>
    </cfRule>
    <cfRule type="containsText" dxfId="42" priority="75" operator="containsText" text="Abierto">
      <formula>NOT(ISERROR(SEARCH("Abierto",BI12)))</formula>
    </cfRule>
  </conditionalFormatting>
  <conditionalFormatting sqref="BG12:BG13">
    <cfRule type="containsText" dxfId="41" priority="70" operator="containsText" text="Cumplida">
      <formula>NOT(ISERROR(SEARCH("Cumplida",BG12)))</formula>
    </cfRule>
    <cfRule type="containsText" dxfId="40" priority="71" operator="containsText" text="Pendiente">
      <formula>NOT(ISERROR(SEARCH("Pendiente",BG12)))</formula>
    </cfRule>
    <cfRule type="containsText" dxfId="39" priority="72" operator="containsText" text="Cumplida">
      <formula>NOT(ISERROR(SEARCH("Cumplida",BG12)))</formula>
    </cfRule>
  </conditionalFormatting>
  <conditionalFormatting sqref="BG12:BG13">
    <cfRule type="containsText" dxfId="38" priority="69" stopIfTrue="1" operator="containsText" text="CUMPLIDA">
      <formula>NOT(ISERROR(SEARCH("CUMPLIDA",BG12)))</formula>
    </cfRule>
  </conditionalFormatting>
  <conditionalFormatting sqref="BG12:BG13">
    <cfRule type="containsText" dxfId="37" priority="68" stopIfTrue="1" operator="containsText" text="INCUMPLIDA">
      <formula>NOT(ISERROR(SEARCH("INCUMPLIDA",BG12)))</formula>
    </cfRule>
  </conditionalFormatting>
  <conditionalFormatting sqref="AL6:AL7">
    <cfRule type="containsText" dxfId="36" priority="42" stopIfTrue="1" operator="containsText" text="EN TERMINO">
      <formula>NOT(ISERROR(SEARCH("EN TERMINO",AL6)))</formula>
    </cfRule>
    <cfRule type="containsText" priority="43" operator="containsText" text="AMARILLO">
      <formula>NOT(ISERROR(SEARCH("AMARILLO",AL6)))</formula>
    </cfRule>
    <cfRule type="containsText" dxfId="35" priority="44" stopIfTrue="1" operator="containsText" text="ALERTA">
      <formula>NOT(ISERROR(SEARCH("ALERTA",AL6)))</formula>
    </cfRule>
    <cfRule type="containsText" dxfId="34" priority="45" stopIfTrue="1" operator="containsText" text="OK">
      <formula>NOT(ISERROR(SEARCH("OK",AL6)))</formula>
    </cfRule>
  </conditionalFormatting>
  <conditionalFormatting sqref="AO6">
    <cfRule type="containsText" dxfId="33" priority="41" stopIfTrue="1" operator="containsText" text="CUMPLIDA">
      <formula>NOT(ISERROR(SEARCH("CUMPLIDA",AO6)))</formula>
    </cfRule>
  </conditionalFormatting>
  <conditionalFormatting sqref="AO6">
    <cfRule type="containsText" dxfId="32" priority="40" stopIfTrue="1" operator="containsText" text="INCUMPLIDA">
      <formula>NOT(ISERROR(SEARCH("INCUMPLIDA",AO6)))</formula>
    </cfRule>
  </conditionalFormatting>
  <conditionalFormatting sqref="AO6">
    <cfRule type="containsText" dxfId="31" priority="39" stopIfTrue="1" operator="containsText" text="PENDIENTE">
      <formula>NOT(ISERROR(SEARCH("PENDIENTE",AO6)))</formula>
    </cfRule>
  </conditionalFormatting>
  <conditionalFormatting sqref="AO7">
    <cfRule type="containsText" dxfId="30" priority="38" stopIfTrue="1" operator="containsText" text="CUMPLIDA">
      <formula>NOT(ISERROR(SEARCH("CUMPLIDA",AO7)))</formula>
    </cfRule>
  </conditionalFormatting>
  <conditionalFormatting sqref="AO7">
    <cfRule type="containsText" dxfId="29" priority="37" stopIfTrue="1" operator="containsText" text="INCUMPLIDA">
      <formula>NOT(ISERROR(SEARCH("INCUMPLIDA",AO7)))</formula>
    </cfRule>
  </conditionalFormatting>
  <conditionalFormatting sqref="AO7">
    <cfRule type="containsText" dxfId="28" priority="36" stopIfTrue="1" operator="containsText" text="PENDIENTE">
      <formula>NOT(ISERROR(SEARCH("PENDIENTE",AO7)))</formula>
    </cfRule>
  </conditionalFormatting>
  <conditionalFormatting sqref="AL12:AL13">
    <cfRule type="containsText" dxfId="27" priority="32" stopIfTrue="1" operator="containsText" text="EN TERMINO">
      <formula>NOT(ISERROR(SEARCH("EN TERMINO",AL12)))</formula>
    </cfRule>
    <cfRule type="containsText" priority="33" operator="containsText" text="AMARILLO">
      <formula>NOT(ISERROR(SEARCH("AMARILLO",AL12)))</formula>
    </cfRule>
    <cfRule type="containsText" dxfId="26" priority="34" stopIfTrue="1" operator="containsText" text="ALERTA">
      <formula>NOT(ISERROR(SEARCH("ALERTA",AL12)))</formula>
    </cfRule>
    <cfRule type="containsText" dxfId="25" priority="35" stopIfTrue="1" operator="containsText" text="OK">
      <formula>NOT(ISERROR(SEARCH("OK",AL12)))</formula>
    </cfRule>
  </conditionalFormatting>
  <conditionalFormatting sqref="AL10:AL11">
    <cfRule type="containsText" dxfId="24" priority="28" stopIfTrue="1" operator="containsText" text="EN TERMINO">
      <formula>NOT(ISERROR(SEARCH("EN TERMINO",AL10)))</formula>
    </cfRule>
    <cfRule type="containsText" priority="29" operator="containsText" text="AMARILLO">
      <formula>NOT(ISERROR(SEARCH("AMARILLO",AL10)))</formula>
    </cfRule>
    <cfRule type="containsText" dxfId="23" priority="30" stopIfTrue="1" operator="containsText" text="ALERTA">
      <formula>NOT(ISERROR(SEARCH("ALERTA",AL10)))</formula>
    </cfRule>
    <cfRule type="containsText" dxfId="22" priority="31" stopIfTrue="1" operator="containsText" text="OK">
      <formula>NOT(ISERROR(SEARCH("OK",AL10)))</formula>
    </cfRule>
  </conditionalFormatting>
  <conditionalFormatting sqref="AL14:AL15">
    <cfRule type="containsText" dxfId="21" priority="24" stopIfTrue="1" operator="containsText" text="EN TERMINO">
      <formula>NOT(ISERROR(SEARCH("EN TERMINO",AL14)))</formula>
    </cfRule>
    <cfRule type="containsText" priority="25" operator="containsText" text="AMARILLO">
      <formula>NOT(ISERROR(SEARCH("AMARILLO",AL14)))</formula>
    </cfRule>
    <cfRule type="containsText" dxfId="20" priority="26" stopIfTrue="1" operator="containsText" text="ALERTA">
      <formula>NOT(ISERROR(SEARCH("ALERTA",AL14)))</formula>
    </cfRule>
    <cfRule type="containsText" dxfId="19" priority="27" stopIfTrue="1" operator="containsText" text="OK">
      <formula>NOT(ISERROR(SEARCH("OK",AL14)))</formula>
    </cfRule>
  </conditionalFormatting>
  <conditionalFormatting sqref="AL19">
    <cfRule type="containsText" dxfId="18" priority="20" stopIfTrue="1" operator="containsText" text="EN TERMINO">
      <formula>NOT(ISERROR(SEARCH("EN TERMINO",AL19)))</formula>
    </cfRule>
    <cfRule type="containsText" priority="21" operator="containsText" text="AMARILLO">
      <formula>NOT(ISERROR(SEARCH("AMARILLO",AL19)))</formula>
    </cfRule>
    <cfRule type="containsText" dxfId="17" priority="22" stopIfTrue="1" operator="containsText" text="ALERTA">
      <formula>NOT(ISERROR(SEARCH("ALERTA",AL19)))</formula>
    </cfRule>
    <cfRule type="containsText" dxfId="16" priority="23" stopIfTrue="1" operator="containsText" text="OK">
      <formula>NOT(ISERROR(SEARCH("OK",AL19)))</formula>
    </cfRule>
  </conditionalFormatting>
  <conditionalFormatting sqref="AO10:AO11">
    <cfRule type="containsText" dxfId="15" priority="16" stopIfTrue="1" operator="containsText" text="CUMPLIDA">
      <formula>NOT(ISERROR(SEARCH("CUMPLIDA",AO10)))</formula>
    </cfRule>
  </conditionalFormatting>
  <conditionalFormatting sqref="AO10:AO11">
    <cfRule type="containsText" dxfId="14" priority="15" stopIfTrue="1" operator="containsText" text="INCUMPLIDA">
      <formula>NOT(ISERROR(SEARCH("INCUMPLIDA",AO10)))</formula>
    </cfRule>
  </conditionalFormatting>
  <conditionalFormatting sqref="AO10:AO11">
    <cfRule type="containsText" dxfId="13" priority="14" stopIfTrue="1" operator="containsText" text="PENDIENTE">
      <formula>NOT(ISERROR(SEARCH("PENDIENTE",AO10)))</formula>
    </cfRule>
  </conditionalFormatting>
  <conditionalFormatting sqref="BG10:BG11">
    <cfRule type="containsText" dxfId="12" priority="11" operator="containsText" text="Cumplida">
      <formula>NOT(ISERROR(SEARCH("Cumplida",BG10)))</formula>
    </cfRule>
    <cfRule type="containsText" dxfId="11" priority="12" operator="containsText" text="Pendiente">
      <formula>NOT(ISERROR(SEARCH("Pendiente",BG10)))</formula>
    </cfRule>
    <cfRule type="containsText" dxfId="10" priority="13" operator="containsText" text="Cumplida">
      <formula>NOT(ISERROR(SEARCH("Cumplida",BG10)))</formula>
    </cfRule>
  </conditionalFormatting>
  <conditionalFormatting sqref="BG10:BG11">
    <cfRule type="containsText" dxfId="9" priority="10" stopIfTrue="1" operator="containsText" text="CUMPLIDA">
      <formula>NOT(ISERROR(SEARCH("CUMPLIDA",BG10)))</formula>
    </cfRule>
  </conditionalFormatting>
  <conditionalFormatting sqref="BG10:BG11">
    <cfRule type="containsText" dxfId="8" priority="9" stopIfTrue="1" operator="containsText" text="INCUMPLIDA">
      <formula>NOT(ISERROR(SEARCH("INCUMPLIDA",BG10)))</formula>
    </cfRule>
  </conditionalFormatting>
  <conditionalFormatting sqref="BG19">
    <cfRule type="containsText" dxfId="7" priority="6" operator="containsText" text="Cumplida">
      <formula>NOT(ISERROR(SEARCH("Cumplida",BG19)))</formula>
    </cfRule>
    <cfRule type="containsText" dxfId="6" priority="7" operator="containsText" text="Pendiente">
      <formula>NOT(ISERROR(SEARCH("Pendiente",BG19)))</formula>
    </cfRule>
    <cfRule type="containsText" dxfId="5" priority="8" operator="containsText" text="Cumplida">
      <formula>NOT(ISERROR(SEARCH("Cumplida",BG19)))</formula>
    </cfRule>
  </conditionalFormatting>
  <conditionalFormatting sqref="BG19">
    <cfRule type="containsText" dxfId="4" priority="5" stopIfTrue="1" operator="containsText" text="CUMPLIDA">
      <formula>NOT(ISERROR(SEARCH("CUMPLIDA",BG19)))</formula>
    </cfRule>
  </conditionalFormatting>
  <conditionalFormatting sqref="BG19">
    <cfRule type="containsText" dxfId="3" priority="4" stopIfTrue="1" operator="containsText" text="INCUMPLIDA">
      <formula>NOT(ISERROR(SEARCH("INCUMPLIDA",BG19)))</formula>
    </cfRule>
  </conditionalFormatting>
  <conditionalFormatting sqref="AO19">
    <cfRule type="containsText" dxfId="2" priority="3" stopIfTrue="1" operator="containsText" text="CUMPLIDA">
      <formula>NOT(ISERROR(SEARCH("CUMPLIDA",AO19)))</formula>
    </cfRule>
  </conditionalFormatting>
  <conditionalFormatting sqref="AO19">
    <cfRule type="containsText" dxfId="1" priority="2" stopIfTrue="1" operator="containsText" text="INCUMPLIDA">
      <formula>NOT(ISERROR(SEARCH("INCUMPLIDA",AO19)))</formula>
    </cfRule>
  </conditionalFormatting>
  <conditionalFormatting sqref="AO19">
    <cfRule type="containsText" dxfId="0" priority="1" stopIfTrue="1" operator="containsText" text="PENDIENTE">
      <formula>NOT(ISERROR(SEARCH("PENDIENTE",AO19)))</formula>
    </cfRule>
  </conditionalFormatting>
  <dataValidations count="12">
    <dataValidation type="list" allowBlank="1" showInputMessage="1" showErrorMessage="1" sqref="H37:H41 H135:H142 P83:P84 H96:H114 P88:P100 P76 P41:P60 P115:P134 P143:P179 P63:P72 H56:H63 H68:H87 P5:P39" xr:uid="{00000000-0002-0000-03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30 W59 W44:W50 AD20:AD24 AD19 AD5:AD13" xr:uid="{00000000-0002-0000-03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17:I125 I65 I34:I36 I42:I51 I53:I63 I20:I30 I5:I19" xr:uid="{00000000-0002-0000-03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15:K118 S49:S51 S30 S23:S24 K42:K47 J22 S42:S47 K34 S34 U59 L49 L47 K59 K49:K51 K30 K23:K24 S19 J11 K19 S6 S12:S13 K12:K13 K5:K7" xr:uid="{00000000-0002-0000-03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15:I116" xr:uid="{00000000-0002-0000-03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48 J23:J30 J34:J35 S35 J42:J43 J45:J55 S48 K35 J20:J21 J12:J19 J5:J10" xr:uid="{00000000-0002-0000-03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20:S22 S25:S29 K20:K22 K25:K29 L51 L44 L47 S14:S18 S7:S11 K8:K11 K14:K18 S5" xr:uid="{00000000-0002-0000-03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7 M42 M44:M51 M20:M30 M5:M19" xr:uid="{00000000-0002-0000-03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42 W20:W30 W5:W19" xr:uid="{00000000-0002-0000-03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44:V51 W34 W51 V43:W43 V42 V20:V30 V5:V19" xr:uid="{00000000-0002-0000-03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58 V34 L42:L43 L45:L46 L48 L50 L20:L30 L5:L19" xr:uid="{00000000-0002-0000-0300-00000A000000}">
      <formula1>0</formula1>
      <formula2>390</formula2>
    </dataValidation>
    <dataValidation type="list" allowBlank="1" showInputMessage="1" showErrorMessage="1" sqref="N5:N179" xr:uid="{00000000-0002-0000-0300-00000B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2022-06-14T19:54:51Z</dcterms:modified>
  <cp:category/>
  <cp:contentStatus/>
</cp:coreProperties>
</file>