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estadistica\Downloads\"/>
    </mc:Choice>
  </mc:AlternateContent>
  <xr:revisionPtr revIDLastSave="0" documentId="13_ncr:1_{B61E3C0F-8020-4393-9196-DD3B2A9BFC38}" xr6:coauthVersionLast="47" xr6:coauthVersionMax="47" xr10:uidLastSave="{00000000-0000-0000-0000-000000000000}"/>
  <bookViews>
    <workbookView xWindow="-24120" yWindow="-3270" windowWidth="24240" windowHeight="13140" tabRatio="609" firstSheet="4" activeTab="4" xr2:uid="{00000000-000D-0000-FFFF-FFFF00000000}"/>
  </bookViews>
  <sheets>
    <sheet name="Listas" sheetId="15" state="hidden" r:id="rId1"/>
    <sheet name="Control de cambios" sheetId="60" r:id="rId2"/>
    <sheet name="Fórmula" sheetId="17" state="hidden" r:id="rId3"/>
    <sheet name="Riesgos de Corrupción" sheetId="38" state="hidden" r:id="rId4"/>
    <sheet name="Mapa de riesgos de corrupción" sheetId="49" r:id="rId5"/>
    <sheet name="Hoja1" sheetId="33" state="hidden" r:id="rId6"/>
  </sheets>
  <externalReferences>
    <externalReference r:id="rId7"/>
    <externalReference r:id="rId8"/>
    <externalReference r:id="rId9"/>
    <externalReference r:id="rId10"/>
    <externalReference r:id="rId11"/>
    <externalReference r:id="rId12"/>
    <externalReference r:id="rId13"/>
  </externalReferences>
  <definedNames>
    <definedName name="_xlnm._FilterDatabase" localSheetId="4" hidden="1">'Mapa de riesgos de corrupción'!$3:$5</definedName>
    <definedName name="_xlnm._FilterDatabase" localSheetId="3" hidden="1">'Riesgos de Corrupción'!$A$3:$XFB$7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27" i="49" l="1"/>
  <c r="AG27" i="49"/>
  <c r="AH27" i="49" s="1"/>
  <c r="AE27" i="49"/>
  <c r="R27" i="49"/>
  <c r="P27" i="49"/>
  <c r="N27" i="49"/>
  <c r="U27" i="49" s="1"/>
  <c r="X27" i="49" s="1"/>
  <c r="Y27" i="49" s="1"/>
  <c r="L27" i="49"/>
  <c r="V27" i="49" s="1"/>
  <c r="AG26" i="49"/>
  <c r="AH26" i="49" s="1"/>
  <c r="AE26" i="49"/>
  <c r="AM25" i="49"/>
  <c r="AK25" i="49"/>
  <c r="AH25" i="49"/>
  <c r="AG25" i="49"/>
  <c r="AE25" i="49"/>
  <c r="AA25" i="49"/>
  <c r="AL25" i="49" s="1"/>
  <c r="V25" i="49"/>
  <c r="U25" i="49"/>
  <c r="X25" i="49" s="1"/>
  <c r="R25" i="49"/>
  <c r="P25" i="49"/>
  <c r="N25" i="49"/>
  <c r="L25" i="49"/>
  <c r="AG24" i="49"/>
  <c r="AH24" i="49" s="1"/>
  <c r="AE24" i="49"/>
  <c r="AS23" i="49"/>
  <c r="AG23" i="49"/>
  <c r="AH23" i="49" s="1"/>
  <c r="AQ23" i="49" s="1"/>
  <c r="AE23" i="49"/>
  <c r="AA23" i="49"/>
  <c r="AR23" i="49" s="1"/>
  <c r="Y23" i="49"/>
  <c r="R23" i="49"/>
  <c r="P23" i="49"/>
  <c r="U23" i="49" s="1"/>
  <c r="N23" i="49"/>
  <c r="L23" i="49"/>
  <c r="V23" i="49" s="1"/>
  <c r="W23" i="49" s="1"/>
  <c r="AH22" i="49"/>
  <c r="AG22" i="49"/>
  <c r="AE22" i="49"/>
  <c r="AG21" i="49"/>
  <c r="AH21" i="49" s="1"/>
  <c r="AE21" i="49"/>
  <c r="AH20" i="49"/>
  <c r="AG20" i="49"/>
  <c r="AE20" i="49"/>
  <c r="AG19" i="49"/>
  <c r="AH19" i="49" s="1"/>
  <c r="AE19" i="49"/>
  <c r="AG18" i="49"/>
  <c r="AE18" i="49"/>
  <c r="AH18" i="49" s="1"/>
  <c r="AS17" i="49"/>
  <c r="AH17" i="49"/>
  <c r="AQ17" i="49" s="1"/>
  <c r="AR17" i="49" s="1"/>
  <c r="AG17" i="49"/>
  <c r="AE17" i="49"/>
  <c r="AA17" i="49"/>
  <c r="Y17" i="49"/>
  <c r="V17" i="49"/>
  <c r="W17" i="49" s="1"/>
  <c r="R17" i="49"/>
  <c r="U17" i="49" s="1"/>
  <c r="P17" i="49"/>
  <c r="N17" i="49"/>
  <c r="L17" i="49"/>
  <c r="AH16" i="49"/>
  <c r="AG16" i="49"/>
  <c r="AE16" i="49"/>
  <c r="AG15" i="49"/>
  <c r="AH15" i="49" s="1"/>
  <c r="AE15" i="49"/>
  <c r="AM14" i="49"/>
  <c r="AG14" i="49"/>
  <c r="AE14" i="49"/>
  <c r="AH14" i="49" s="1"/>
  <c r="Y14" i="49"/>
  <c r="R14" i="49"/>
  <c r="P14" i="49"/>
  <c r="N14" i="49"/>
  <c r="U14" i="49" s="1"/>
  <c r="L14" i="49"/>
  <c r="V14" i="49" s="1"/>
  <c r="AM13" i="49"/>
  <c r="AG13" i="49"/>
  <c r="AH13" i="49" s="1"/>
  <c r="AE13" i="49"/>
  <c r="R13" i="49"/>
  <c r="P13" i="49"/>
  <c r="N13" i="49"/>
  <c r="U13" i="49" s="1"/>
  <c r="X13" i="49" s="1"/>
  <c r="Y13" i="49" s="1"/>
  <c r="L13" i="49"/>
  <c r="V13" i="49" s="1"/>
  <c r="AG12" i="49"/>
  <c r="AH12" i="49" s="1"/>
  <c r="AE12" i="49"/>
  <c r="AM11" i="49"/>
  <c r="AG11" i="49"/>
  <c r="AH11" i="49" s="1"/>
  <c r="AE11" i="49"/>
  <c r="R11" i="49"/>
  <c r="P11" i="49"/>
  <c r="U11" i="49" s="1"/>
  <c r="X11" i="49" s="1"/>
  <c r="Y11" i="49" s="1"/>
  <c r="N11" i="49"/>
  <c r="L11" i="49"/>
  <c r="V11" i="49" s="1"/>
  <c r="AM10" i="49"/>
  <c r="AG10" i="49"/>
  <c r="AE10" i="49"/>
  <c r="AH10" i="49" s="1"/>
  <c r="R10" i="49"/>
  <c r="P10" i="49"/>
  <c r="N10" i="49"/>
  <c r="U10" i="49" s="1"/>
  <c r="X10" i="49" s="1"/>
  <c r="Y10" i="49" s="1"/>
  <c r="L10" i="49"/>
  <c r="V10" i="49" s="1"/>
  <c r="AH9" i="49"/>
  <c r="AL9" i="49" s="1"/>
  <c r="AM9" i="49" s="1"/>
  <c r="AG9" i="49"/>
  <c r="AE9" i="49"/>
  <c r="AN8" i="49"/>
  <c r="AH8" i="49"/>
  <c r="AL8" i="49" s="1"/>
  <c r="AM8" i="49" s="1"/>
  <c r="AG8" i="49"/>
  <c r="AE8" i="49"/>
  <c r="AA8" i="49"/>
  <c r="Y8" i="49"/>
  <c r="V8" i="49"/>
  <c r="W8" i="49" s="1"/>
  <c r="R8" i="49"/>
  <c r="U8" i="49" s="1"/>
  <c r="P8" i="49"/>
  <c r="N8" i="49"/>
  <c r="L8" i="49"/>
  <c r="AH7" i="49"/>
  <c r="AI7" i="49" s="1"/>
  <c r="AF7" i="49"/>
  <c r="AW6" i="49"/>
  <c r="AH6" i="49"/>
  <c r="AI6" i="49" s="1"/>
  <c r="AF6" i="49"/>
  <c r="AA6" i="49"/>
  <c r="Y6" i="49"/>
  <c r="R6" i="49"/>
  <c r="P6" i="49"/>
  <c r="U6" i="49" s="1"/>
  <c r="N6" i="49"/>
  <c r="L6" i="49"/>
  <c r="V6" i="49" s="1"/>
  <c r="W6" i="49" s="1"/>
  <c r="L5" i="49"/>
  <c r="V5" i="49" s="1"/>
  <c r="N5" i="49"/>
  <c r="U5" i="49" s="1"/>
  <c r="X5" i="49" s="1"/>
  <c r="Y5" i="49" s="1"/>
  <c r="P5" i="49"/>
  <c r="R5" i="49"/>
  <c r="AE5" i="49"/>
  <c r="AH5" i="49" s="1"/>
  <c r="AG5" i="49"/>
  <c r="W27" i="49" l="1"/>
  <c r="Z27" i="49"/>
  <c r="AA27" i="49" s="1"/>
  <c r="AK27" i="49" s="1"/>
  <c r="AK26" i="49"/>
  <c r="AL26" i="49" s="1"/>
  <c r="AQ24" i="49"/>
  <c r="AR24" i="49" s="1"/>
  <c r="AR18" i="49"/>
  <c r="AQ18" i="49"/>
  <c r="W14" i="49"/>
  <c r="Z14" i="49"/>
  <c r="AA14" i="49" s="1"/>
  <c r="W10" i="49"/>
  <c r="Z10" i="49"/>
  <c r="AA10" i="49" s="1"/>
  <c r="W11" i="49"/>
  <c r="Z11" i="49"/>
  <c r="AA11" i="49" s="1"/>
  <c r="W13" i="49"/>
  <c r="Z13" i="49"/>
  <c r="AA13" i="49" s="1"/>
  <c r="AU6" i="49"/>
  <c r="AV6" i="49" s="1"/>
  <c r="Z5" i="49"/>
  <c r="AA5" i="49" s="1"/>
  <c r="W5" i="49"/>
  <c r="AL27" i="49" l="1"/>
  <c r="AR19" i="49"/>
  <c r="AQ19" i="49"/>
  <c r="AK14" i="49"/>
  <c r="AL14" i="49" s="1"/>
  <c r="AL13" i="49"/>
  <c r="AK13" i="49"/>
  <c r="AK11" i="49"/>
  <c r="AL11" i="49" s="1"/>
  <c r="AK10" i="49"/>
  <c r="AL10" i="49" s="1"/>
  <c r="AU7" i="49"/>
  <c r="AV7" i="49" s="1"/>
  <c r="AL5" i="49"/>
  <c r="AM5" i="49" s="1"/>
  <c r="AN5" i="49" s="1"/>
  <c r="AQ20" i="49" l="1"/>
  <c r="AR20" i="49"/>
  <c r="AK15" i="49"/>
  <c r="AL15" i="49" s="1"/>
  <c r="AK12" i="49"/>
  <c r="AL12" i="49" s="1"/>
  <c r="AR21" i="49" l="1"/>
  <c r="AQ21" i="49"/>
  <c r="AK16" i="49"/>
  <c r="AL16" i="49" s="1"/>
  <c r="L4" i="49" l="1"/>
  <c r="V4" i="49" s="1"/>
  <c r="W4" i="49" s="1"/>
  <c r="N4" i="49"/>
  <c r="P4" i="49"/>
  <c r="R4" i="49"/>
  <c r="Y4" i="49"/>
  <c r="AA4" i="49"/>
  <c r="AE4" i="49"/>
  <c r="AG4" i="49"/>
  <c r="AN4" i="49"/>
  <c r="AR4" i="49"/>
  <c r="AH4" i="49" l="1"/>
  <c r="AL4" i="49" s="1"/>
  <c r="AM4" i="49" s="1"/>
  <c r="U4" i="49"/>
  <c r="BD30" i="38" l="1"/>
  <c r="BA30" i="38"/>
  <c r="AW30" i="38"/>
  <c r="AH30" i="38"/>
  <c r="AF30" i="38"/>
  <c r="R30" i="38"/>
  <c r="P30" i="38"/>
  <c r="N30" i="38"/>
  <c r="U30" i="38" s="1"/>
  <c r="X30" i="38" s="1"/>
  <c r="Y30" i="38" s="1"/>
  <c r="L30" i="38"/>
  <c r="V30" i="38" s="1"/>
  <c r="AH29" i="38"/>
  <c r="AF29" i="38"/>
  <c r="AW28" i="38"/>
  <c r="AH28" i="38"/>
  <c r="AF28" i="38"/>
  <c r="AA28" i="38"/>
  <c r="R28" i="38"/>
  <c r="P28" i="38"/>
  <c r="N28" i="38"/>
  <c r="U28" i="38" s="1"/>
  <c r="X28" i="38" s="1"/>
  <c r="L28" i="38"/>
  <c r="V28" i="38" s="1"/>
  <c r="AH27" i="38"/>
  <c r="AF27" i="38"/>
  <c r="AH26" i="38"/>
  <c r="AF26" i="38"/>
  <c r="AW25" i="38"/>
  <c r="AH25" i="38"/>
  <c r="AF25" i="38"/>
  <c r="AA25" i="38"/>
  <c r="R25" i="38"/>
  <c r="P25" i="38"/>
  <c r="N25" i="38"/>
  <c r="U25" i="38" s="1"/>
  <c r="X25" i="38" s="1"/>
  <c r="L25" i="38"/>
  <c r="V25" i="38" s="1"/>
  <c r="AH24" i="38"/>
  <c r="AF24" i="38"/>
  <c r="AW23" i="38"/>
  <c r="AH23" i="38"/>
  <c r="AF23" i="38"/>
  <c r="AA23" i="38"/>
  <c r="Y23" i="38"/>
  <c r="R23" i="38"/>
  <c r="P23" i="38"/>
  <c r="N23" i="38"/>
  <c r="L23" i="38"/>
  <c r="V23" i="38" s="1"/>
  <c r="W23" i="38" s="1"/>
  <c r="AH22" i="38"/>
  <c r="AF22" i="38"/>
  <c r="AH21" i="38"/>
  <c r="AF21" i="38"/>
  <c r="AH20" i="38"/>
  <c r="AF20" i="38"/>
  <c r="AH19" i="38"/>
  <c r="AF19" i="38"/>
  <c r="AW18" i="38"/>
  <c r="AH18" i="38"/>
  <c r="AF18" i="38"/>
  <c r="AA18" i="38"/>
  <c r="Y18" i="38"/>
  <c r="R18" i="38"/>
  <c r="P18" i="38"/>
  <c r="N18" i="38"/>
  <c r="U18" i="38" s="1"/>
  <c r="L18" i="38"/>
  <c r="V18" i="38" s="1"/>
  <c r="W18" i="38" s="1"/>
  <c r="AT17" i="38"/>
  <c r="AR17" i="38"/>
  <c r="AK17" i="38"/>
  <c r="AJ17" i="38"/>
  <c r="AH17" i="38"/>
  <c r="AF17" i="38"/>
  <c r="AH16" i="38"/>
  <c r="AF16" i="38"/>
  <c r="AW15" i="38"/>
  <c r="AH15" i="38"/>
  <c r="AF15" i="38"/>
  <c r="Y15" i="38"/>
  <c r="R15" i="38"/>
  <c r="P15" i="38"/>
  <c r="N15" i="38"/>
  <c r="L15" i="38"/>
  <c r="V15" i="38" s="1"/>
  <c r="AW10" i="38"/>
  <c r="AH10" i="38"/>
  <c r="AF10" i="38"/>
  <c r="AA10" i="38"/>
  <c r="Y10" i="38"/>
  <c r="R10" i="38"/>
  <c r="P10" i="38"/>
  <c r="N10" i="38"/>
  <c r="L10" i="38"/>
  <c r="V10" i="38" s="1"/>
  <c r="W10" i="38" s="1"/>
  <c r="AH9" i="38"/>
  <c r="AF9" i="38"/>
  <c r="AW8" i="38"/>
  <c r="AH8" i="38"/>
  <c r="AF8" i="38"/>
  <c r="AA8" i="38"/>
  <c r="Y8" i="38"/>
  <c r="R8" i="38"/>
  <c r="P8" i="38"/>
  <c r="N8" i="38"/>
  <c r="U8" i="38" s="1"/>
  <c r="L8" i="38"/>
  <c r="V8" i="38" s="1"/>
  <c r="W8" i="38" s="1"/>
  <c r="AH7" i="38"/>
  <c r="AF7" i="38"/>
  <c r="AH6" i="38"/>
  <c r="AF6" i="38"/>
  <c r="AH5" i="38"/>
  <c r="AF5" i="38"/>
  <c r="R5" i="38"/>
  <c r="P5" i="38"/>
  <c r="N5" i="38"/>
  <c r="L5" i="38"/>
  <c r="V5" i="38" s="1"/>
  <c r="BD4" i="38"/>
  <c r="BA4" i="38"/>
  <c r="AW4" i="38"/>
  <c r="AH4" i="38"/>
  <c r="AF4" i="38"/>
  <c r="AA4" i="38"/>
  <c r="Y4" i="38"/>
  <c r="R4" i="38"/>
  <c r="P4" i="38"/>
  <c r="N4" i="38"/>
  <c r="L4" i="38"/>
  <c r="V4" i="38" s="1"/>
  <c r="W4" i="38" s="1"/>
  <c r="AI9" i="38" l="1"/>
  <c r="U10" i="38"/>
  <c r="AI17" i="38"/>
  <c r="AI18" i="38"/>
  <c r="AU18" i="38" s="1"/>
  <c r="AI21" i="38"/>
  <c r="AI22" i="38"/>
  <c r="AI23" i="38"/>
  <c r="AI24" i="38"/>
  <c r="AI25" i="38"/>
  <c r="AU25" i="38" s="1"/>
  <c r="AI26" i="38"/>
  <c r="AI27" i="38"/>
  <c r="AI29" i="38"/>
  <c r="AI8" i="38"/>
  <c r="AU8" i="38" s="1"/>
  <c r="AV8" i="38" s="1"/>
  <c r="AI16" i="38"/>
  <c r="U15" i="38"/>
  <c r="AI19" i="38"/>
  <c r="AU23" i="38"/>
  <c r="AI28" i="38"/>
  <c r="AU28" i="38" s="1"/>
  <c r="AV28" i="38" s="1"/>
  <c r="AU29" i="38" s="1"/>
  <c r="AV29" i="38" s="1"/>
  <c r="AV25" i="38"/>
  <c r="AI20" i="38"/>
  <c r="U23" i="38"/>
  <c r="AI30" i="38"/>
  <c r="AI10" i="38"/>
  <c r="AU10" i="38" s="1"/>
  <c r="AV10" i="38" s="1"/>
  <c r="AI15" i="38"/>
  <c r="AV18" i="38"/>
  <c r="W30" i="38"/>
  <c r="AU26" i="38"/>
  <c r="AV26" i="38" s="1"/>
  <c r="AV23" i="38"/>
  <c r="AU19" i="38"/>
  <c r="W15" i="38"/>
  <c r="AU9" i="38"/>
  <c r="AV9" i="38" s="1"/>
  <c r="AI6" i="38"/>
  <c r="AI7" i="38"/>
  <c r="U4" i="38"/>
  <c r="AI5" i="38"/>
  <c r="U5" i="38"/>
  <c r="X5" i="38" s="1"/>
  <c r="Y5" i="38" s="1"/>
  <c r="AI4" i="38"/>
  <c r="AU4" i="38" s="1"/>
  <c r="AV4" i="38" s="1"/>
  <c r="W5" i="38"/>
  <c r="AV19" i="38" l="1"/>
  <c r="AU27" i="38"/>
  <c r="AV27" i="38" s="1"/>
  <c r="AU24" i="38"/>
  <c r="AV24" i="38" s="1"/>
  <c r="AU20" i="38"/>
  <c r="AV20" i="38" s="1"/>
  <c r="AU21" i="38" l="1"/>
  <c r="AV21" i="38" s="1"/>
  <c r="AU22" i="38" l="1"/>
  <c r="AV22" i="38" s="1"/>
  <c r="C26" i="17" l="1"/>
  <c r="C25" i="17"/>
  <c r="C24" i="17"/>
  <c r="C23" i="17"/>
  <c r="C22" i="17"/>
  <c r="C21" i="17"/>
  <c r="C20" i="17"/>
  <c r="C19" i="17"/>
  <c r="C18" i="17"/>
  <c r="C17" i="17"/>
  <c r="C16" i="17"/>
  <c r="C15" i="17"/>
  <c r="C14" i="17"/>
  <c r="C13" i="17"/>
  <c r="C12" i="17"/>
  <c r="C11" i="17"/>
  <c r="C10" i="17"/>
  <c r="C9" i="17"/>
  <c r="C8" i="17"/>
  <c r="C7" i="17"/>
  <c r="C6" i="17"/>
  <c r="C5" i="17"/>
  <c r="C4" i="17"/>
  <c r="C3" i="17"/>
  <c r="C2" i="17"/>
  <c r="Z30" i="38" l="1"/>
  <c r="AA30" i="38" s="1"/>
  <c r="Z15" i="38"/>
  <c r="AA15" i="38" s="1"/>
  <c r="AU15" i="38" s="1"/>
  <c r="AV15" i="38" s="1"/>
  <c r="Z5" i="38"/>
  <c r="AA5" i="38" s="1"/>
  <c r="AU5" i="38" s="1"/>
  <c r="AV5" i="38" s="1"/>
  <c r="AW5" i="38" s="1"/>
  <c r="AU16" i="38" l="1"/>
  <c r="AV16" i="38" s="1"/>
  <c r="AU17" i="38" s="1"/>
  <c r="AV17" i="38" s="1"/>
  <c r="AU30" i="38"/>
  <c r="AV30" i="38"/>
</calcChain>
</file>

<file path=xl/sharedStrings.xml><?xml version="1.0" encoding="utf-8"?>
<sst xmlns="http://schemas.openxmlformats.org/spreadsheetml/2006/main" count="1623" uniqueCount="571">
  <si>
    <t>Área de impacto</t>
  </si>
  <si>
    <t>Factor de riesgo</t>
  </si>
  <si>
    <t>Clasificación del riesgo</t>
  </si>
  <si>
    <t>Probabilidad</t>
  </si>
  <si>
    <t>Nivel de impacto</t>
  </si>
  <si>
    <t>Tipo de control</t>
  </si>
  <si>
    <t>Tipo de riesgo</t>
  </si>
  <si>
    <t>Documentación</t>
  </si>
  <si>
    <t>Frecuencia</t>
  </si>
  <si>
    <t>Tratamiento</t>
  </si>
  <si>
    <t>Activo de información</t>
  </si>
  <si>
    <t>Criterio afectado</t>
  </si>
  <si>
    <t>Procesos</t>
  </si>
  <si>
    <t>Afectación económica</t>
  </si>
  <si>
    <t>Afectación reputacional</t>
  </si>
  <si>
    <t>Interrupción de la operación</t>
  </si>
  <si>
    <t>Periodicidad</t>
  </si>
  <si>
    <t>Evento externo</t>
  </si>
  <si>
    <t>Daños a activos fijos / eventos externos</t>
  </si>
  <si>
    <t>Muy baja</t>
  </si>
  <si>
    <t>Leve</t>
  </si>
  <si>
    <t>Correctivo</t>
  </si>
  <si>
    <t>Ambiental</t>
  </si>
  <si>
    <t>Documentado</t>
  </si>
  <si>
    <t>Continua</t>
  </si>
  <si>
    <t>Aceptar</t>
  </si>
  <si>
    <t>Hardware</t>
  </si>
  <si>
    <t>Confidencialidad</t>
  </si>
  <si>
    <t>Atención y Servicio al Cliente</t>
  </si>
  <si>
    <t>Menor al 1% del patrimonio de la Lotería de Bogotá</t>
  </si>
  <si>
    <t>El riesgo afecta la imagen de algún área de la organización</t>
  </si>
  <si>
    <t>Interrupción de la operación por menos de un día</t>
  </si>
  <si>
    <t>Diaria</t>
  </si>
  <si>
    <t>Financiero</t>
  </si>
  <si>
    <t>Ejecución y administración de procesos</t>
  </si>
  <si>
    <t>Baja</t>
  </si>
  <si>
    <t>Menor</t>
  </si>
  <si>
    <t>Detectivo</t>
  </si>
  <si>
    <t>Contractual</t>
  </si>
  <si>
    <t>Sin documentar</t>
  </si>
  <si>
    <t>Aleatoria</t>
  </si>
  <si>
    <t>Evitar</t>
  </si>
  <si>
    <t>Software</t>
  </si>
  <si>
    <t>Disponibilidad</t>
  </si>
  <si>
    <t>Control Disciplinario Interno</t>
  </si>
  <si>
    <t>Entre el 1% y el 3% del patrimonio de la Lotería de Bogotá</t>
  </si>
  <si>
    <t>El riesgo afecta la imagen de la entidad internamente, de conocimiento general nivel interno, de junta directiva y accionistas y/o de proveedores</t>
  </si>
  <si>
    <t>Interrupción de la operación por un día completo</t>
  </si>
  <si>
    <t>Semanal</t>
  </si>
  <si>
    <t>Afectación económica y reputacional</t>
  </si>
  <si>
    <t>Infraestructura</t>
  </si>
  <si>
    <t>Fallas tecnológicas</t>
  </si>
  <si>
    <t>Media</t>
  </si>
  <si>
    <t>Moderado</t>
  </si>
  <si>
    <t>Preventivo</t>
  </si>
  <si>
    <t>Corrupción</t>
  </si>
  <si>
    <t>Mitigar</t>
  </si>
  <si>
    <t>Servicios</t>
  </si>
  <si>
    <t>Integridad</t>
  </si>
  <si>
    <t>Control, Inspección y Fiscalización</t>
  </si>
  <si>
    <t>Entre el 3% y el 6% del patrimonio de la Lotería de Bogotá</t>
  </si>
  <si>
    <t>El riesgo afecta la imagen de la entidad con algunos usuarios de relevancia frente al logro de los objetivos</t>
  </si>
  <si>
    <t>Interrupción de la operación mayor a 1 día y menor a 2 días</t>
  </si>
  <si>
    <t>Mensual</t>
  </si>
  <si>
    <t>Fraude externo</t>
  </si>
  <si>
    <t>Alta</t>
  </si>
  <si>
    <t>Mayor</t>
  </si>
  <si>
    <t>Estratégico</t>
  </si>
  <si>
    <t>Reducir</t>
  </si>
  <si>
    <t>Documental</t>
  </si>
  <si>
    <t>NA</t>
  </si>
  <si>
    <t>Evaluación Independiente y Control a la Gestión</t>
  </si>
  <si>
    <t>Entre el 6% y el 10% del patrimonio de la Lotería de Bogotá</t>
  </si>
  <si>
    <t>El riesgo afecta la imagen de la entidad con efecto publicitario sostenido a nivel de sector administrativo, nivel departamental o municipal</t>
  </si>
  <si>
    <t>Interrupción de la operación por dos días completos</t>
  </si>
  <si>
    <t>Bimestral</t>
  </si>
  <si>
    <t>Talento humano</t>
  </si>
  <si>
    <t>Fraude interno</t>
  </si>
  <si>
    <t>Muy alta</t>
  </si>
  <si>
    <t>Catastrófico</t>
  </si>
  <si>
    <t>Transferir</t>
  </si>
  <si>
    <t>Confidencialidad e integridad</t>
  </si>
  <si>
    <t>Explotación de JSA</t>
  </si>
  <si>
    <t>Mayor al 10% del patrimonio de la Lotería de Bogotá</t>
  </si>
  <si>
    <t>El riesgo afecta la imagen de la entidad a nivel nacional, con efecto publicitario sostenido a nivel país</t>
  </si>
  <si>
    <t>Interrupción de la operación por más de dos días</t>
  </si>
  <si>
    <t>Trimestral</t>
  </si>
  <si>
    <t>Tecnología</t>
  </si>
  <si>
    <t>Relaciones laborales</t>
  </si>
  <si>
    <t>Gestión</t>
  </si>
  <si>
    <t>Hardware y software</t>
  </si>
  <si>
    <t>Gestión de Bienes y Servicios</t>
  </si>
  <si>
    <t>Semestral</t>
  </si>
  <si>
    <t>Usuarios, productos y prácticas</t>
  </si>
  <si>
    <t>Hardware, software y servicios</t>
  </si>
  <si>
    <t>Gestión de Comunicaciones</t>
  </si>
  <si>
    <t>Anual</t>
  </si>
  <si>
    <t>Fraude interno y externo</t>
  </si>
  <si>
    <t>Seguridad de la información</t>
  </si>
  <si>
    <t>Gestión del Talento Humano</t>
  </si>
  <si>
    <t>Seguridad y Salud en el Trabajo</t>
  </si>
  <si>
    <t>Gestión Documental</t>
  </si>
  <si>
    <t>Tecnológico</t>
  </si>
  <si>
    <t>Gestión Financiera y Contable</t>
  </si>
  <si>
    <t>Soborno</t>
  </si>
  <si>
    <t>Gestión Jurídica</t>
  </si>
  <si>
    <t>Gestión Tecnologías e Información</t>
  </si>
  <si>
    <t>Planeación y Direccionamiento Estratégico</t>
  </si>
  <si>
    <t>Recaudo</t>
  </si>
  <si>
    <t>Proceso</t>
  </si>
  <si>
    <t>Responsable</t>
  </si>
  <si>
    <t>Secretaria General</t>
  </si>
  <si>
    <t>Riesgo inherente</t>
  </si>
  <si>
    <t>%</t>
  </si>
  <si>
    <t>Bajo</t>
  </si>
  <si>
    <t>Alto</t>
  </si>
  <si>
    <t>Extremo</t>
  </si>
  <si>
    <t>IDENTIFICACIÓN DEL RIESGO</t>
  </si>
  <si>
    <t>VALORACIÓN RIESGO INHERENTE</t>
  </si>
  <si>
    <t>VALORACIÓN DE CONTROLES</t>
  </si>
  <si>
    <t>RIESGO RESIDUAL</t>
  </si>
  <si>
    <t>Control</t>
  </si>
  <si>
    <t>Descripción del control</t>
  </si>
  <si>
    <t>Atributos de eficiencia</t>
  </si>
  <si>
    <t>Valoración control</t>
  </si>
  <si>
    <t>Atributos informativos</t>
  </si>
  <si>
    <t>Riesgo residual</t>
  </si>
  <si>
    <t>Plan de Acción</t>
  </si>
  <si>
    <t>Fecha Inicio</t>
  </si>
  <si>
    <t>Fecha Fin</t>
  </si>
  <si>
    <t>Entregable</t>
  </si>
  <si>
    <t>Seguimiento y monitoreo</t>
  </si>
  <si>
    <t>Objetivo Estratégico</t>
  </si>
  <si>
    <t>Causas</t>
  </si>
  <si>
    <t>Descripción del riesgo</t>
  </si>
  <si>
    <t>Consecuencias</t>
  </si>
  <si>
    <t>Nivel de ocurrencia (Por año)</t>
  </si>
  <si>
    <t>Porcentaje de probabilidad</t>
  </si>
  <si>
    <t>Activo de información afectado</t>
  </si>
  <si>
    <t>% Impacto</t>
  </si>
  <si>
    <t>Probabilidad inherente</t>
  </si>
  <si>
    <t>Impacto inherente</t>
  </si>
  <si>
    <t>Zona de riesgo Inherente</t>
  </si>
  <si>
    <t>Justificación de valoración en probabilidad e impacto</t>
  </si>
  <si>
    <t>Peso</t>
  </si>
  <si>
    <t>Implementación</t>
  </si>
  <si>
    <t>¿Información confiable?</t>
  </si>
  <si>
    <t>Decisión sobre desviaciones</t>
  </si>
  <si>
    <t>Soporte</t>
  </si>
  <si>
    <t>¿Tiene autoridad y función ?</t>
  </si>
  <si>
    <t>Fecha de corte</t>
  </si>
  <si>
    <t>Avance cualitativo</t>
  </si>
  <si>
    <t>Enlace de evidencias</t>
  </si>
  <si>
    <t>NO</t>
  </si>
  <si>
    <t>1. Ofrecimiento de dádivas en el trámite.
2. Presiones indebidas de terceros.
3. Soportes del trámite incompletos, adulterados.</t>
  </si>
  <si>
    <t>RC-02</t>
  </si>
  <si>
    <t>Posibilidad de afectación económica y reputacional por generar autorización de promocionales y rifas con incumplimiento de requisitos con el fin de beneficiar a un tercero</t>
  </si>
  <si>
    <t>1. Demandas al proceso.
2. Procesos disciplinarios, fiscales y penales.</t>
  </si>
  <si>
    <t>En probabilidad se determina el riesgo de carácter semanal, y debido a que nunca se ha materializado, se califica su nivel de ocurrencia en cero.
Frente al impacto económico y reputacional, en ambos casos es leve, según las escalas de valoración del impacto.</t>
  </si>
  <si>
    <t>Revisión y validación de los documentos suministrados por el solicitante y verificar el cumplimiento de los requisitos exigidos por la ley</t>
  </si>
  <si>
    <t>El profesional  de la Unidad de Apuestas cada vez que se radica una solicitud debe revisar y validar cada uno de los documentos soporte de dicha solicitud. Esta revisión debe estar efectuada en terminos de completitud de acuerdo a la lista de chequeo vigente y en cuanto a su calidad se debe revisar los requisitos definidos en el marco legal y los expuestos en el respectivo instructivo.</t>
  </si>
  <si>
    <t>Manual</t>
  </si>
  <si>
    <t>Confiable</t>
  </si>
  <si>
    <t>SI</t>
  </si>
  <si>
    <t>Si existen inconsistencias el profesional 3 de la unidad de apuestas debe requerir al solicitante las correcciones o aclaraciones pertinentes.</t>
  </si>
  <si>
    <t>Instructivo solicitud juegos promocionales y rifas (web) 
https://www.loteriadebogota.com/wp-content/uploads/files/promocionales/instructivo_solicitud.pdf
Decreto 1068 de 2015
Decreto 2104 de 2016
Procedimiento autorización y emisión de concepto PRO-420-191-10</t>
  </si>
  <si>
    <t>Cada vez que exista solicitud</t>
  </si>
  <si>
    <t>Plataforma de Juegos Promocionales y Rifas</t>
  </si>
  <si>
    <t>Asignado</t>
  </si>
  <si>
    <t>Profesional III de apuestas</t>
  </si>
  <si>
    <t>Adecuado</t>
  </si>
  <si>
    <t>Desarrollar e implementar una mejora en el aplicativo de promocionales para que la revisión por parte de los funcionarios de la Lotería y los diferentes requerimientos al solicitante queden operados y registrados dentro del sistema o aplicativo.</t>
  </si>
  <si>
    <t xml:space="preserve">La plataforma de Juegos Promocionales y Rifas a la fecha está presentando un incidente respecto al envío de correos a los gestores, lo que ocasiona que no se ejecute un cambio de estado automático después de subsanar los promocionales, se solicitó a la unidad de sistemas arreglo al incidente el cual no ha sido solucionado. </t>
  </si>
  <si>
    <t xml:space="preserve">La plataforma de Juegos Promocionales y Rifas sigue presistiendo los  incidentes respecto al envío de correos a los gestores, lo que ocasiona que no se ejecute un cambio de estado automático después de subsanar los promocionales, se solicitó a la unidad de sistemas arreglo al incidente el cual no ha sido solucionado, tambien se  solicito unos arrelglos para que el gestor puede hacer el cargue de actas en diferentes fechas de acuerdo a la cantidad de sorteos autorizados, a la fecha seguimos en espera de la respuesta . </t>
  </si>
  <si>
    <t xml:space="preserve">La unidad de apuesta conjunto con la unidad de sistemas realiza un informe con todas las anomalias y/o incidentes que se han venido presentando en el transcurso del año, a la fecha seguimos en la espera de respuestas y avances. </t>
  </si>
  <si>
    <t>https://loteriadbogota-my.sharepoint.com/:f:/g/personal/administrativo_apuestas_loteriadebogota_com/EoS9TI0u7gNPu8SlfUIBc8EBUAzUAUptcMyNUEC-0uazYg?e=4tF8yP</t>
  </si>
  <si>
    <t>1. Inadecuados controles en el seguimiento de utilización de formularios
2. Posibilidad de fallas tecnológicas en el aplicativo de reporte en línea y tiempo real (Chanseguro)</t>
  </si>
  <si>
    <t>RC-03</t>
  </si>
  <si>
    <t>Posibilidad de inadecuada utilización, pérdida y/o hurto de los formularios por parte del Concesionario con el fin de beneficio propio o de terceros</t>
  </si>
  <si>
    <t>1. Aumento del juego ilegal
2. Disminución de recursos para la salud
3. Terminación anticipada del contrato de concesión</t>
  </si>
  <si>
    <t>Se estableció periodicidad diaria, nivel de ocurrencia uno, ya que no se cuenta con línea base, afectación económica mayor, teniendo en cuenta la dificultad para cuantificar el mercado ilegal de juegos de suerte y azar, y afectación reputacional moderada, en tanto la imagen de la Lotería se vería afectada con algunos usuarios.</t>
  </si>
  <si>
    <t>Solicitar al concesionario un reporte trimestral del listado de los formularios usados en otros productos y servicios</t>
  </si>
  <si>
    <t>Trimestralmente, el profesional responsable de la Unidad de Apuestas Permanentes y Control de Juegos solicitará un reporte del listado de los formularios usados en otros productos y servicios, en el marco de las visitas de fiscalización.</t>
  </si>
  <si>
    <t>Si el concesionario no envía la información, se reitera la solicitud mediante oficio firmado por el supervisor del contrato</t>
  </si>
  <si>
    <t>Relación de documentos solicitados al concesionario, en las visitas de fiscalización</t>
  </si>
  <si>
    <t>Reponsable de la Unidad de Apuestas y Control de Juegos</t>
  </si>
  <si>
    <t>Dejar evidencia en el informe de fiscalización de la información recibida por parte del concesionario frente al listado de los formularios usados en otros productos y servicios</t>
  </si>
  <si>
    <t>Profesional unidad de apuestas</t>
  </si>
  <si>
    <t>Informe de Fiscalización</t>
  </si>
  <si>
    <t>El Sistema de auditoría Chanseguro registra la transaccionalidad en línea y tiempo real de las operaciones del chance y sus modalidades. En información preliminar previo a la fiscalización se solicita la relación y soportes de denuncias ante las autoridades competentes sobre perdida y/o hurto de los formularios. Se pretende integrar las plataformas de impresión y despacho de formularios con la plataforma de Chanseguro y la información que suministre el concesionario con relación a los productos y servicios autorizados diferentes al chance.</t>
  </si>
  <si>
    <t>Se le solicita a concesionario la informacion previa a la fiscalizacion realizada en el mes de marzo con relacion a los soportes de denuncias ante las autoridades competentes sobre perdida y/o hurto de los formularios, al igual forma el Sistema de auditoría Chanseguro registra la transaccionalidad en línea y tiempo real de las operaciones del chance y sus modalidades, igualmente Se pretende integrar las plataformas de impresión y despacho de formularios con la plataforma de Chanseguro y la información que suministre el concesionario con relación a los productos y servicios autorizados diferentes al chance.</t>
  </si>
  <si>
    <t>Por tratarse de una actividad comercial independiente del contrato de Concesión  66 de 2021, la Loteria de Bogotá lleva el control general de la facturación de formularios utilizados en todos los productos del Concesionario. 
Se solicita excluir de la matriz este item, dado que no se tiene competencia sobre otros productos diferentes al Chance.</t>
  </si>
  <si>
    <t>CONTROL VENTA DE FORMULARIOS APUESTAS CON UTILIDAD(1).xlsx</t>
  </si>
  <si>
    <t>Reportar a la plataforma de auditoría la distribución y asignación de formularios</t>
  </si>
  <si>
    <t>Diariamente, se debe llevar el registro de los formularios entregados desde las bodegas a los satélites, y de los satélites a los colocadores, incluidos los empleados, este reporte se debe realizar al sistema de auditoría del concedente.</t>
  </si>
  <si>
    <t>Si el concesionario no envía la información, se verifica que no se debe a una falla tecnológica interna de la Lotería de Bogotá, si no se debe a esto, se envía solicitud mediante oficio firmado por el supervisor del contrato al concesionario.</t>
  </si>
  <si>
    <t>Reporte generado por plataforma de auditoría</t>
  </si>
  <si>
    <t>Diariamente</t>
  </si>
  <si>
    <t>Dejar evidencia en el informe de fiscalización si el concesionario reportó a la plataforma de auditoría la distribución y asignación de formularios del juego de apuestas permanentes o chance</t>
  </si>
  <si>
    <t xml:space="preserve">A la fecha la plataforma Chanseguro tiene un modulo denominado “Trazabilidad Papelería” donde se pueden encontrar tres reportes a. “Papelería Venta Chance”; 
b. “Asignación Papelería”; 
c. “Movimientos Papelería”. 
d. “Detalle Consumible Tiquetes”. 
e. “Papelería Venta”. 
f. “Ventas por Tipo de Papel”.
Con la información anterior se requiere que el sistema de auditoria confronte la información de cada uno de los formularios en sus diferentes estados: no utilizado, utilizado describiendo el producto o servicio, anulado, reportado perdido. El sistema deberá contar con alarmas en la que indique los formularios que no cuentan con descripción alguna. 
</t>
  </si>
  <si>
    <t xml:space="preserve">A la fecha la plataforma Chanseguro tiene un modulo denominado “Trazabilidad Papelería” donde se pueden encontrar tres reportes a. “Papelería Venta Chance”; 
b. “Asignación Papelería”; 
c. “Movimientos Papelería”. 
d. “Detalle Consumible Tiquetes”. 
e. “Papelería Venta”. 
f. “Ventas por Tipo de Papel”.
Con la información anterior se requiere que el sistema de auditoria confronte la información de cada uno de los formularios en sus diferentes estados: no utilizado, utilizado describiendo el producto o servicio, anulado, reportado perdido. El sistema deberá contar con alarmas en la que indique los formularios que no cuentan con descripción alguna. </t>
  </si>
  <si>
    <t>Se realiza el seguimiento en las diferentes visitas de fiscalización y/o visitas especiales de auditoría. 
El concesionario transmite información permanente con relación a la asignación de formularios al sistema Chanseguro el cual dispone de un módulo de trazabilidad de papelería 
Se  prevalida de forma mensual la cantidad de formularios utilizados por tipo de producto, una vez el concesionario suministra el formulario de declaración mensual de derechos de explotación y gastos de administración del chance.</t>
  </si>
  <si>
    <t>https://chanseguro.loteriadebogota.com:9503/analytics/saw.dll?dashboard&amp;PortalPath=%2Fshared%2FTrazabilidad%20Papeler%C3%ADa%2F_portal%2FTrazabilidad%20Papeler%C3%ADa</t>
  </si>
  <si>
    <t>Solicitar al concesionario informar a la entidad concedente la pérdida y/o hurto de formulario, soportado con las denuncias ante entidades competentes</t>
  </si>
  <si>
    <t>Trimestralmente, el profesional responsable de la Unidad de Apuestas Permanentes y Control de Juegos solicitará al concesionario informar a la entidad concedente la pérdida y/o hurto de formulario, soportado con las denuncias ante entidades competentes, en el marco de las visitas de fiscalización.</t>
  </si>
  <si>
    <t>Dejar evidencia en el informe de fiscalización si el concesionario reportó la pérdida y/o hurto de formularios del juego de apuestas permanentes o chance</t>
  </si>
  <si>
    <t>El concesionario entregó listado de la perdida de formularios del juego de apuestas permanentes o chance del 01 de octubre del 2021 al 03 de febrero 2022, junto con las denuncias, la información respectiva hace parte del último informe de fiscalización del contrato 068 del 2016, el cual la visita se realiza a principios de mes de marzo.</t>
  </si>
  <si>
    <t xml:space="preserve">El concesionario entregó listado de la perdida de formularios del juego de apuestas permanentes o chance del 01 de octubre del 2021 al 03 de febrero 2022, junto con las denuncias, la información respectiva hace parte del último informe de fiscalización del contrato 068 del 2016, el cual se vera evidenciado en el ultimo informe de fiscalizacion. </t>
  </si>
  <si>
    <t>Durante el desarrollo de las visitas administrativas al Concesionario, se requieren los soportes de las denuncias por pérdida y/o robo de rollos de formularios.
Se tiene programada una visita administrativa en el mes de Noviembre a las instalaciones de GELSA</t>
  </si>
  <si>
    <t>1.Inconsistencias en el reporte de retenidos generado semanalmente.
2. Estados de cuenta incorrectos o desactualizados
3. Ofrecimiento de beneficios por parte de terceros
4. Seguimiento inadecuado al estado de las pólizas</t>
  </si>
  <si>
    <t>RC-04</t>
  </si>
  <si>
    <t>Posibilidad de afectación económica y reputacional por entrega o retención de billetería, o asignación de cupos a distribuidores con incumplimiento de requisitos con fin de favorecer a un tercero a cambio de beneficios.</t>
  </si>
  <si>
    <t>1. Incremento de cartera vencida
2. Pérdida de garantías en un cobro jurídico
3. Apertura de procesos disciplinarios
4. Hallazgos de entes de control</t>
  </si>
  <si>
    <t>Se estableció la periodicidad semanal, debido a que la distribución de la billetería se realiza semanalmente, y nivel de ocurrencia 1, porque el riesgo se materializó una vez en la vigencia 2020.
Frente al impacto, se definió una afectación económica por debajo del 1% del patrimonio de la Lotería de Bogotá (leve), pero la materialización del riesgo conllevaría a una afectación reputacional menor, debido al conocimiento de la Junta Directiva sobre la afectación de la imagen.</t>
  </si>
  <si>
    <t>Reporte semanal por parte de la Unidad Financiera y Contable de los distribuidotres retenidos.</t>
  </si>
  <si>
    <t>El profesional de cartera semanalmente realiza una revisión de los reportes de cartera y del estado de las garantías de los distribuidores con el propósito de identificar incumplimientos en los distribuidores para determinar a cuales de ellos se reteniene el despacho de billetería.</t>
  </si>
  <si>
    <t>Los distribuidores con incumplimiento en sus garantías  y/o pagos deben ser retenidos. No se debe realizar el despacho semanal de billetería</t>
  </si>
  <si>
    <t>Procedimiento Asignación y Distribución de Billetería PRO-410-199-9</t>
  </si>
  <si>
    <t>Memorandos sobre distribución y retención por parte de la Unidad Financiera</t>
  </si>
  <si>
    <t>Profesional de cartera de Unidad Financiera y Contable</t>
  </si>
  <si>
    <t>Actualizar el procedimiento de Asignación y distribución de billetería para fortalecer en descripción de criterios y lineamientos los controles del procedimiento e incorporar control correctivo de autorización de despacho.
Procedimiento Gestión de Cartera PRO-310-244
Este procedimiento debe ser revisado con cartera y actualizar retención de distribuidores virtuales
Contrato atípico</t>
  </si>
  <si>
    <t>Profesional de Cartera</t>
  </si>
  <si>
    <t>Procedimiento asignación y distribución de billetería
PRO-410-199</t>
  </si>
  <si>
    <t>el procedimiento para la asignacion de de billeteria, se realiza de acuerdo a la billeteria solicitada por el distribuidor, por las garantias y polizas que cubran el despcho de billeteria y por el comite de cupos que se reune mensualmente para el estudio para el aumento o diminucion del despacho de billeteria, la distribucion se realiza mediante contrato con la firma transportadota Thomas Grec, y con visto bueno del profesional de cartera, donde indique los distribuidores que estan al dia con obligaciones del pago de billeteria y cargue de premios.</t>
  </si>
  <si>
    <t>Se encuentran en fisico y en el sistema los formatos respectivos de despacho y retencion de billeteria, asi como las actas del comite de cupos.</t>
  </si>
  <si>
    <t>Reporte semanal por parte de la Unidad de Loterías de las garantías.</t>
  </si>
  <si>
    <t>El profesional de la Unidad de Loterías semanalmente realiza una revisión del estado de las garantías de los distribuidores con el propósito de identificar incumplimientos en los distribuidores para determinar a cuales de ellos se reteniene el despacho de billetería.</t>
  </si>
  <si>
    <t>Correo electrónico sobre la retención de billetería por garantía</t>
  </si>
  <si>
    <t>Profesional de la Unidad de Loterías</t>
  </si>
  <si>
    <t xml:space="preserve">Actualizar el procedimiento de gestión de cartera para fortalecer en la descripción de criterios y lineamientos los controles e incorporar con claridad el Concepto de la Secertaría General sobre el estado de las garantias de los distribuidores.
Analizar, definir y documentar los lineamientos claros del concepto semanal del estado de las ganatias por parte de la Secretaría General. Se debe incorporar lineamientos de responsabilidad, frecuencia, horario, medios, soporte en ausencias.
Debe cambiarse el concepto de proporcionar un listado, por el de generar un concepto sobre el estado de las garantías con el fin que dentro de su campo y rol efectue un análisis y genere alertas sobre vencimientos.
El memorando UF  debe remitir antes 3:30 pm., así mismo el jefe de unidad Loterias debe revisar previo al despacho </t>
  </si>
  <si>
    <t>Procedimiento de cartera actualizado</t>
  </si>
  <si>
    <t>Se estan realizando mediante el comite de cupos, el cual es integrado por el subgerente general, la jefe de unidad de loterias, el jefe de launidad financiera y con voz pero sin voto la profesional especializada de sistemas, este comite tiene la responsabilidad de la asignacion o disminucion segun sea el caso de los distribuidores.</t>
  </si>
  <si>
    <t>Se cuentan con las actas del comite en fisico.</t>
  </si>
  <si>
    <t>Para el bimestre septiembre, octubre se realizaros dos reuniones del comite de cupos,</t>
  </si>
  <si>
    <t>1. Oportunidad y razonalización de la situación por parte del profesional de Cartera
2. Ofrecimiento de retribución económica para despacho sin cumplimiento de requisitos
3. Falta de ética profesional del profesional de cartera</t>
  </si>
  <si>
    <t>RC-05</t>
  </si>
  <si>
    <t xml:space="preserve">Posibilidad de afectación económica y reputacional por despacho a distribuidores sin cumplimiento de requisitos con el fin de beneficio propio o de terceros, a causa de la oportunidad  y razonalizacion de la situacion  por parte del profesional de Cartera ;  Ofrecimiento de retribucion  economica para despacho sin cumplimiento de requisitos : Falta de Etica profesional del Profesional de  Cartera </t>
  </si>
  <si>
    <t>1. Incremento de cartera
2. Investigaciones disciplinarias y judiciales</t>
  </si>
  <si>
    <t>Se estableció periodicidad diaria, debido a que el despacho se realiza con esta periodicidad, nivel de ocurrencia en cero, debido a que el riesgo no se ha materializado, afectación económica leve, ya que el valor en el peor caso de materializarse el riesgo estaría por debajo del 1% del patrimonio de la Lotería de Bogotá.
Frente a la afectación reputacional es menor, debido a la iimagen afectada de la organización de manera interna.</t>
  </si>
  <si>
    <t xml:space="preserve">Constatar en forma preliminar la conciliacion efectuadas  ppr parte de los distribuidores de las entidad con el fin de identificar recaudos que no se hayan cargado al aplicativo por las  diferente  razones que puedan darse lo que permite  llegar a fin de mes con un conciliacion mas limpia. </t>
  </si>
  <si>
    <t>En caso de que los valores de las conciliaciones no concuerdan, se realizan los ajustes correspondientes con las áreas responsables.</t>
  </si>
  <si>
    <t>Conciliación realizada</t>
  </si>
  <si>
    <t>Conciliaciones bancarias: Profesional del área de Contabilidad
Conciliaciones de premios: Responsable de Unidad de Loterías y profesional de Cartera</t>
  </si>
  <si>
    <t xml:space="preserve">Actualizar el procedimiento PRO-310-244 Gestión de Cartera, para incluir lo relacionado con conciliaciones, de manuera mensual y todo se reportar por correo al sistema de informacion contable </t>
  </si>
  <si>
    <t>Procedimiento actualizado</t>
  </si>
  <si>
    <t>Se revisó el procedimiento , y se envio el reporte a control interno del mes de febrero 28 2022</t>
  </si>
  <si>
    <t>Se actualizó el procedimeinto. Se presentó al CIGYD y se aprobó el 1 de abril</t>
  </si>
  <si>
    <t>https://loteriadbogota-my.sharepoint.com/:x:/g/personal/paula_forero_loteriadebogota_com/EU99GsN1HJFDiVgHRA2Uu0AB1teJ54AWpbRZyTm9kxQTug?e=9Bn0h8</t>
  </si>
  <si>
    <t>I. No se ha reportado novedad sobre este procedimeinto hasta el mes de Agosto 2022</t>
  </si>
  <si>
    <t>N/A</t>
  </si>
  <si>
    <t>I. No se ha reportado ninguna novedad  sobre este prcedimeinto hasta el mes de octubre 2022</t>
  </si>
  <si>
    <t>1. Fácil acceso a plantilla institucional de documentos de la entidad, posibilitando la realización de certificados con información falsa.
2. Intereses indebidos para la expedición de certificados</t>
  </si>
  <si>
    <t>RC-06</t>
  </si>
  <si>
    <t>Posibilidad de afectación reputacional por expedición de certificados laborales con información falsa por un funcionario de la Unidad de Talento Humano con el fin de beneficio propio o de un tercero</t>
  </si>
  <si>
    <t>1. Pérdida de credibilidad ante agentes externos.
2. Investigaciones disciplinarias y penales</t>
  </si>
  <si>
    <t>Verificación de soportes para la expedición de certificados laborales</t>
  </si>
  <si>
    <t>El responsable de expedición de certificados proyecta el documento para firma de la Jefe de la Unidad de Talento Humano con los soportes correspondientes, cada vez que sea requerido.</t>
  </si>
  <si>
    <t>Documentar el proceso de expedición de certificados laborales.</t>
  </si>
  <si>
    <t>a</t>
  </si>
  <si>
    <t>Se cumplió a corte 31 de enero de 2022.</t>
  </si>
  <si>
    <t>Para la expedicion de certificaciones laborales se tiene el formato FR0320-69-2 donde el servidor debe hacer la debida solicitud presentando este formato a la Unidad de Talento Humano, donde conste su informacion y los requisitos que debe llevar el certificado a expedir, posterior a esto se realiza y como paso final la Jefe de Talento Humano debe verificar y validar la informacion, para proceder a firmar y hacer entrega al servidor.</t>
  </si>
  <si>
    <t xml:space="preserve">Formato  FR0320-69-2 </t>
  </si>
  <si>
    <t>1. Vulneribilidad del Sistema administrativo, financiero y misional.
2. Fallas en el Sistema administrativo, financiero y misional.</t>
  </si>
  <si>
    <t>RC-07</t>
  </si>
  <si>
    <t>Posibilidad de afectación económica y reputacional debido a liquidación errónea de la nómina con el fin de beneficio propio o de un tercero</t>
  </si>
  <si>
    <t>1. Investigaciones disciplinarias.
2. Investigaciones penales.
3. Investigaciones fiscales.</t>
  </si>
  <si>
    <t>Revisión por parte del Jefe de la Unidad de Talento Humano de la prenómina</t>
  </si>
  <si>
    <t>El Profesional de nómina mensualmente debe enviar a revisión del Jefe de la Unidad de Talento Humano la prenómina con los soportes correspondientes.</t>
  </si>
  <si>
    <t>Procedimiento liquidación nómina PRO.320-221-8.</t>
  </si>
  <si>
    <t>Se realizó encuesta para determinar las necesidades de los servidores y se aprobó el plan institucional en el CIGYD el 31 de enero de 2022.</t>
  </si>
  <si>
    <t>La Jefe de la Unidad de Talento Humano realiza el debido proceso de revisar todas las novedades de la nomina, asi mismo revisa y verifica los soportes de la prenomia enviados a Secretaria General para aprobacion.</t>
  </si>
  <si>
    <t xml:space="preserve">Carpeta física con prenomina  </t>
  </si>
  <si>
    <t>Enviar a revisión con los soportes correspondientes la prenómina a Secretaría General</t>
  </si>
  <si>
    <t>El Profesional de nómina, previa validación por parte del Jefe de la Unidad de Talento Humano envía a revisión de la Secretaría General la prenómina con los soportes correspondientes.</t>
  </si>
  <si>
    <t>Si la Secretaría General solicita algún ajuste frente a la prenómina, el responsable de la Unidad de Talento Humano valida, y ajusta, luego envía de nuevo la prenómina a la Secretaría General, previa cvalidación por parte del Jefe de la Unidad de Talento Humano</t>
  </si>
  <si>
    <t>Seguimiento realizado</t>
  </si>
  <si>
    <t>Durante el priemr trimestre se cumplió con el 100% de las activiades progrmadas en el plan de bienstra y en el plan de capacitación, el cual se refleja en informe presentado por la Ofician de Planeación .</t>
  </si>
  <si>
    <t>r</t>
  </si>
  <si>
    <t>Si la Secretaría General solicita algún ajuste frente a la prenómina, el responsable de la Unidad de Talento Humano valida, y ajusta, luego envía de nuevo la prenómina a la Secretaría General, para validación y visto bueno y así poder seguir con el debido proceso.</t>
  </si>
  <si>
    <t>Carpeta física con prenomina  enviada a Secretaria General con los soportes correspondientes</t>
  </si>
  <si>
    <t>1. Intereses indebidos para la vinculación de talento humano.</t>
  </si>
  <si>
    <t>RC-08</t>
  </si>
  <si>
    <t>Posibilidad de afectación reputacional por expedición de certificados experiencia e idoneidad sin el lleno de requisitos con el fin de beneficio propio o de un tercero</t>
  </si>
  <si>
    <t>1. Investigaciones disciplinarias.</t>
  </si>
  <si>
    <t>Verificación de certificados de estudios y experiencia.</t>
  </si>
  <si>
    <t>El responsable de la Unidad de Talento Humano cada vez que se deba expedir un certificado de experiencia e idoneidad, debe verificar los certificados de estudios (tarjetas profesionales y diplomas presentadas por el aspirante), así como la experiencia relacionada con el objeto del contrato.</t>
  </si>
  <si>
    <t>Documentar el proceso de expedición de certificados de experiencia e idoneidad.</t>
  </si>
  <si>
    <t>El responsable de expedir un certificado de experiencia e idoneidad, verifica y valida los certificados de estudios y diplomas presentados y demas informacion que se deba tener en cuenta para realizar dichos certificados,  para trabajadores oficiales y publicos se tiene en cuenta los manuales de funciones y en el caso de contratistas se tiene en cuenta la experiencia relacionada con el objeto del contrato.</t>
  </si>
  <si>
    <t>Certificados expedidos</t>
  </si>
  <si>
    <t>1. Hurto intencionado por parte de funcionarios y/o terceros.
2. Filtración de información de seguridad en las combinaciones de la cajas fuertes.
3. Falta de controles adecuados en el manejo de los tokens, claves bancarias y seguridad en la custodia de los títulos valores.</t>
  </si>
  <si>
    <t>RC-09</t>
  </si>
  <si>
    <t>Posibilidad de afectación económica y reputacional por pérdida de títulos de valor y/o recursos en depósitos en cuentas bancarias en entidades financieras, con el fin de un beneficio propio o de terceros</t>
  </si>
  <si>
    <t>1. Reposición de título valor por pérdida
2. Uso no autorizado de títulos valor
3. Pérdida de recursos
4. Procesos disciplinarios y fiscales
5. Hallazgos de entes de control</t>
  </si>
  <si>
    <t>La periodicidad se estableció en semanal, y nivel de ocurrencia cero, ya que el riesgo no se ha materializado.
En afectación económica es menor debido a que podría llegar a afectar la disponibilidad de recursos de la entidad.
La afectación reputacional también es menor, debido a las instancias donde se afectaría la imagen de la Lotería de Bogotá.</t>
  </si>
  <si>
    <t>Token de acceso a portales bancarios guardados en bóveda de seguridad</t>
  </si>
  <si>
    <t>El Representante legal debe tramitar ante el banco la solicitud de administracion de portal y con este servicio se asignan tokens de seguridad para acceso a los portales bancarios. El tesorero guarda estos tokens en la boveda de seguridad todos dias al finalizar la labor. El Tesorero es el único funcionario con la autorización suficiente para el uso de los tokens de seguridad de cada entidad financiera.</t>
  </si>
  <si>
    <t>Con el fin de evitar la interrupción de la operación del proceso, el tesorero(a) entregará al Jefe de la Unidad Financiera y Contable un sobre sellado con la relación de tokens y clave de las bóvedas de seguridad, que se utilizará en caso de fuerza mayor, quién será el responsable del manejo de esta información.</t>
  </si>
  <si>
    <t>Procedimiento gestión de egresos PRO-310-246-9
Protocolo de seguridad y manejo de las cuentas</t>
  </si>
  <si>
    <t>Diario</t>
  </si>
  <si>
    <t>Se cuenta con carpeta que contiene información sobre los tokens con que cuenta tesorería.</t>
  </si>
  <si>
    <t>Tesorero(a)
Jefe de la Unidad Financiera y Contable</t>
  </si>
  <si>
    <t>Dar cumplimiento al Protocolo de seguridad y manejo de las cuentas</t>
  </si>
  <si>
    <t>Tesorero(a)
Auxiliar Administrativo de Tesorería
Jefe Unidad Financiera y Contable</t>
  </si>
  <si>
    <t>Soportes de implementación del Protocolo de seguridad y manejo de las cuentas</t>
  </si>
  <si>
    <t>Para el primer bimestre se ha dado cumplimiento al protocolo de seguridad y manejo de las cuentas de acuerdo a los parámetros establecidos.</t>
  </si>
  <si>
    <t>En el Segundo bimestre se da cumplimiento al protocolo de seguridad y manejo de las cuentas bancarias. (Ver protocolo de seguridad)</t>
  </si>
  <si>
    <t>https://loteriadbogota.sharepoint.com/:f:/s/CARPETASCOMPARTIDAS/EtpHiyFHPPpCp9pArybH5qgBO_ZONfR1jTQXUJHgnKDcHQ?e=68MEC7</t>
  </si>
  <si>
    <t xml:space="preserve"> I. No se materializo el riesgo en el periodo de  Julio  a Agosto.II.Para este  el periodo se realizan las actividades  ya establecidas . III.se da cumplimiento al   protocolo de seguridad y manejo de las cuentas.</t>
  </si>
  <si>
    <t>https://loteriadbogota.sharepoint.com/:b:/s/CARPETASCOMPARTIDAS/EaoyCVeskS1LhCi9MI_Ims0BY8h5-TAc3FRZrugATI3nFw?e=Qfw28n</t>
  </si>
  <si>
    <t xml:space="preserve">I. Nose  materializo elo riesgo en el periodo de Septiembre a Octubre . II. Para este periodo se realizan las actividades ya establecidas. III. Se da  cumplimiento  al protocolo de seguridaday manejo de las cuentas. </t>
  </si>
  <si>
    <t>https://loteriadbogota.sharepoint.com/:f:/s/CARPETASCOMPARTIDAS/EldmcAembrtGqRQ-Libedi0BbSMv_yd--CQfbn6uJRep_A?e=mPEqub</t>
  </si>
  <si>
    <t>Bovedas de seguridad para custodia de documentos</t>
  </si>
  <si>
    <t>Se cuenta con dos cajas fuertes, una en la Oficina de la Tesorería General, y la segunda en la Oficina del Auxiliar de Tesorería, y cada uno maneja y conoce la clave de la caja fuerte de su oficina, esas claves son conocidas únicamente por estos responsables.
El Auxiliar administrativo asignado a la tesoreria tiene acceso a la  bóveda donde se custodian: premios en proceso de pago, chequeras en uso, sello seco para los cheques y documentos bancarios que lo ameriten.
La bóveda asignada a la o el Tesorera (o) se custodia: token, claves, titulos valor, cdt, cheques, billetes en proceso de investigación de fraude, tarjetas bonos para estímulo de ventas.</t>
  </si>
  <si>
    <t>Protocolo de seguridad y manejo de las cuentas</t>
  </si>
  <si>
    <t>Protocolo de seguridad y manejo de las cuentas, apartado sobre cajas de seguridad.</t>
  </si>
  <si>
    <t>Tesorero(a)
Auxiliar Administrativo de Tesorería
Jefe de la Unidad Financiera y Contable</t>
  </si>
  <si>
    <t>Diseñar e implementar un formato de Relación de Tokens manejo Tesorería</t>
  </si>
  <si>
    <t>Tesorera</t>
  </si>
  <si>
    <t>Formato de Relación de Tokens manejo Tesorería</t>
  </si>
  <si>
    <t>El formato se creó en la vigencia 2021, FRO-310-424-1, está vigente.
Frente a las cajas fuertes, cada una tiene sus contraseñas, y las claves solo las conocen la tesorera y el auxiliar de tesorería, los controles se han ejecutado acorde a lo programado, no se ha materializado el riesgo.</t>
  </si>
  <si>
    <t>Se tiene actualizado la relación de los tokens segun formato FRO-310-424-1.                                                                                                                                                                                                                                                                                                                                                                               Se cuenta con dos cajas fuertes Una en la oficina de tesoreria y otra en la oficina del auxiliar de de tesoreria. Cada uno maneja la clave de caja fuerte de acuerdo a los controles relacionados en el  protocolo de seguridad y manejo de las cuentas.(ver protocolo de segurisad y formato FRO-310-424-1)</t>
  </si>
  <si>
    <t xml:space="preserve">I. No se ha materilizado el riesgo en el perido de julio a Agosto. II  se lleva control  en  formato en excel del inventario diario de los tokens. III  se tiene actualizada la relación de Tokens, según formato FRO 310-424-1 .Se tienen  dos cajas fuertes una en la Oficina del tesorero  y la  otra en la oficina del auxiliar de tesoreria.  Cada uno maneja sus claves y se da aplicabilidad de los controles establecidos en el protocolo de seguridad y manejo de las cuentas. </t>
  </si>
  <si>
    <t>https://loteriadbogota.sharepoint.com/:f:/s/CARPETASCOMPARTIDAS/EjOS3yPNLmxKoUEzGo38kY0Bce5DAzrKvpIOjs4P6bvZig?e=Xp3IrX</t>
  </si>
  <si>
    <t xml:space="preserve">I. No se ha materilizado el riesgo en el perido de septiembre a Octubre . II  se lleva control  en  formato en excel del inventario diario de los tokens, relacion de los meses Septiembre y Octubre . III  se tiene actualizada la relación de Tokens, según formato FRO 310-424-1 .Se tienen  dos cajas fuertes una en la Oficina del tesorero  y la  otra en la oficina del auxiliar de tesoreria.  Cada uno maneja sus claves y se da aplicabilidad de los controles establecidos en el protocolo de seguridad y manejo de las cuentas. </t>
  </si>
  <si>
    <t>https://loteriadbogota.sharepoint.com/:f:/s/CARPETASCOMPARTIDAS/En5AA0HOxvZCmEHUTNAjAHMBECLUKVdzvpmQO86IX9Ihjg?e=GK2FpU</t>
  </si>
  <si>
    <t>Inventario mensual de títulos valores (cheques, CDT)</t>
  </si>
  <si>
    <t>Mensualmente el tesorero(a) realiza inventario de los CDTS en custodia y junto con el auxiliar de tesorería elaboran actas con el inventario de cheques. Dentro de estas actas se relacionan: el banco, la cuenta y el numero de cheque con su intervalo. El acta debe estar firmada por los dos involucrados relacionando fecha y hora de la actividad.</t>
  </si>
  <si>
    <t>Si existe perdida de algún título valor se debe solicitar al banco el no pago del título valor y seguir el protocolo establecido por el banco.</t>
  </si>
  <si>
    <t>Acta control de cheques</t>
  </si>
  <si>
    <t>Elaborar el Inventario mensual de títulos valores (cheques, CDT)</t>
  </si>
  <si>
    <t>Tesorero(a)
Auxiliar Administrativo de Tesorería</t>
  </si>
  <si>
    <t>Inventario mensual de títulos valores</t>
  </si>
  <si>
    <t xml:space="preserve">Se lleva la relación mensual de los titulos valores (cheques, CDT),  los titulos valores  CDT que se reciben en custodia como garantía de los distribuidores, se mantienen  en la caja fuerte de la oficina de tesoreria. </t>
  </si>
  <si>
    <t>Se establecio prodecimiento para custodia de garantias en tesoreria  como respaldo al contrato de distribuidores  PRO 310-470-1,  lleva el control y relación de los titulos valores, los titulos valores CDTS qu se mantinene en la caja fuerte de la oficina de tesoreria.(Ver prodedimiento PRO-310-470-1)</t>
  </si>
  <si>
    <t>i. No se ha materializado el riesgo en el periodo de Julio  Agosto .ii  se da cumplimiento al  procedimiento para custodia de los titulos recibidos en Garantia por  la oficina de tesoreria,   (formato (procedmiento  PRO-310-470-1 .)iii. se lleva relación mensual  de titulos valores CDTS   .Que se encuentran custodiados en la caja fuerte de la oficina del tesorero.</t>
  </si>
  <si>
    <t>https://loteriadbogota.sharepoint.com/:f:/s/CARPETASCOMPARTIDAS/Eg66LdMRGPhIhIzpqtfPpMcBbcYqV8f8SiJ2_wyyjY7REw?e=8ANQoe</t>
  </si>
  <si>
    <t>i. No se ha materializado el riesgo en el periodo de Septiembre-Octubre  .ii  se da cumplimiento al  procedimiento para custodia de los titulos recibidos en Garantia por  la oficina de tesoreria,   (formato (procedmiento  PRO-310-470-1 .)iii. se lleva relación mensual  de titulos valores CDTSue se encuentran custodiados en la caja fuerte de la oficina del tesorero  se anexa reacion de los meses de Septiembre y Octubre, se envia relción a contabilidad para los registros pertinentes  .</t>
  </si>
  <si>
    <t>https://loteriadbogota.sharepoint.com/:f:/s/CARPETASCOMPARTIDAS/EsZ5nRakQydAhyvCxddWIrYBaFzmTVAjmpjs3g8J7coNKg?e=HssMvy</t>
  </si>
  <si>
    <t>1. Inadecuado control de inventarios
2. Inadecaudo sitio de almacenamiento
3. Falta de mantenimiento a los bienes
4. Incumplimiento de las condiciones de manipulación y almacenamiento de los bienes
5. Sustracción no autorizada de elementos</t>
  </si>
  <si>
    <t>RC-10</t>
  </si>
  <si>
    <t>Posibilidad de afectación económica por la pérdida o deterioro de elementos o bienes de la Lotería con el fin de ocasionar daño o beneficio a terceros.</t>
  </si>
  <si>
    <t>1. Perjuicios economicos para la entidad
2. Incumplimiento en las entregas
3. Procesos disciplinarios
4. Procesos penales</t>
  </si>
  <si>
    <t>Se definió la probabilidad de carácter trimestral debido a que la ejecución de los controles que ejecuta el almacenista tiene esa periodicidad.
Se definió en cero el nivel de ocurrencia por año, debido a que el riesgo no se ha materializado en los últimos seis años.
La afectación económica en ningún caso llega a calcularse en el 1% del patrimonio de la Lotería de Bogotá, razón por la cual se estableció en leve.</t>
  </si>
  <si>
    <t>El almacenisma trimestralmente verificará las existencias de consumo y publicidad a través del aplicativo en el cual se relacionan las cantidades existentes por sistema de cada elemento de consumo, y se confronta con el físico de la bodega del sotano del almacén y el almacén de los promocionales. La almacenista realiza control de consumo por área de acuerdo al historíco de consumo.
Si existen desviaciones del control, el Almacenista se debe informar por correo electrónico al jefe del area sobre las diferencias detectadas y se debe identificar las causas del descuadre. Realizando un análisis de la trazabilidad de los movimientos.
El soporte del control son los listados de existencias.</t>
  </si>
  <si>
    <t>El almacenisma trimestralmente debe emitir un listado de existencias a través del aplicativo en el cual se relacionan las cantidades existentes por sistema de cada elemento de consumo, y se confronta con el físico de la bodega del sotano del almacén y el almacén de los promocionales. La almacenista realiza control de consumo por área de acuerdo al historíco de consumo.</t>
  </si>
  <si>
    <t>Se debe informar por correo electrónico al jefe del area sobre las diferencias detectadas y se debe identificar las causas del descuadre. Realizando un análisis de la trazabilidad de los movimientos.</t>
  </si>
  <si>
    <t>Procedimiento de administración de bienes y/o elementos devolutivos PRO.330.238</t>
  </si>
  <si>
    <t>Listados de existencias</t>
  </si>
  <si>
    <t>Almacenista
Jefe Unidad de bienes y servicios</t>
  </si>
  <si>
    <t>La Almacenista de manera aleatoria verificará los bienes a cargo de funcionarios de la entidad</t>
  </si>
  <si>
    <t>Jefe Unidad de Recursos Físicos - Almacenista - CIGYD</t>
  </si>
  <si>
    <t>Inventario firmado
Acta de verificación</t>
  </si>
  <si>
    <t>1. Materialización de riesgo
2. Ejecución de controles
3. Ejecución de actividades del plan de acción si aplica</t>
  </si>
  <si>
    <t>El almacenisma anualmente (enero con corte 31 de diciembre) debe realizar la verificación de existencias en almacén y el inventario individual de cada funcionario través del aplicativo. El individiual se envia por email a cada funcionario con el fin de verificar que la relacion corresponda a la realidad  y se confronta con el físico de la bodega del sotano del almacén y el almacén de los promocionales.
Si se detectan desviaciones en la ejecución del control, se debe informar por correo electrónico al jefe del area sobre las diferencias detectadas y se debe identificar las causas del descuadre. Realizando un análisis de la trazabilidad de los movimientos.
Se otorga un plazo (3 días) para que el funcionario ubique el elemento, el almacenista debe informar a Secretaría General para iniciar un proceso disciplinario.
Como soporte del control, la evidencia son los listados de existencias, actas de verificación, e inventarios individuales firmados por los funcionarios.</t>
  </si>
  <si>
    <t>El almacenisma anualmente (enero con corte 31 de diciembre) debe emitir un listado de existencias en almacén y el inventario individual de cada funcionario través del aplicativo. El individiual se envia por email a cada funcionario con el fin de verificar que la relacion corresponda a la realidad  y se confonta con el físico de la bodega del sotano del almacén y el almacén de los promocionales.</t>
  </si>
  <si>
    <t>Se debe informar por correo electrónico al jefe del area sobre las diferencias detectadas y se debe identificar las causas del descuadre. Realizando un análisis de la trazabilidad de los movimientos.
SE le da el tiempo (3 días) para que el funcionario para que ubique el elemento. el almacenista debe informar a secretaria para iniociar un proceso disciplinario</t>
  </si>
  <si>
    <t>Procedimiento de inventario PRO.330.240</t>
  </si>
  <si>
    <t>Listados de existencias
Acta de verificación
Inventarios individuales firmados por los funcionarios.</t>
  </si>
  <si>
    <t>Almacenista
Jefe Unidad de Recursos Físicos</t>
  </si>
  <si>
    <t>La Almacenista enviará los inventarios individuales de manera semestral a todos los funcionarios de la entidad.</t>
  </si>
  <si>
    <t>Jefe Unidad de Recursos Físicos</t>
  </si>
  <si>
    <t>Inventarios individuales enviados por correo institucional.</t>
  </si>
  <si>
    <t>El Almacenista, cada vez que un funcionario presente alguna de las siguientes situaciones administrativas: 1.Vacaciones, 2. Traslados, 3. Retiros, verifica el inventario entregado por el funcionario asignado en el aplicativo. 
Si se identifica desviación del control, se otorga el plazo (3 días) para que el funcionario ubique el elemento, el almacenista debe informar a Secretaría General para iniciar un proceso disciplinario
Como soporte de la ejecución del control, resulta: acta de entrega para traslado y vacaciones, formato para retiro de funcionarios y contratistas.</t>
  </si>
  <si>
    <t>Cada vez que un funcionario tiene una de estas novedades debe entregar el inventario a su cargo, se emite el listado del aplicativo se verifica la existencia y se firma. Acta de entrega para traslado y vacaciones
paz y salvo para retiro.</t>
  </si>
  <si>
    <t>Se le da el tiempo (3 días) para que el funcionario para que ubique el elemento. el almacenista debe informar a secretaria para iniociar un proceso disciplinario</t>
  </si>
  <si>
    <t xml:space="preserve">Procedimiento de inventario PRO.330.240
</t>
  </si>
  <si>
    <t>Cada vez que suceda la novedad</t>
  </si>
  <si>
    <t>Paz y salvo</t>
  </si>
  <si>
    <t>El personal de seguridad de manera constante monitorea las cámaras del CCTV.
En recepción debe permanentemente evidenciar que las camaras esten grabando y debe informar telefonicamente la novedad.
Anualmente se realiza una verificación de funcionamiento por la empresa de vigilancia, sitio correcto y radar de alcance de cada cámara.
El mantenimiento está a cargo de la Lotería de Bogotá.
CCTV en el almacén (entrada, interior con sensor de movimiento) y el resto de las instalaciones de la Entidad.
El DVR del CCTV se encuentra el el centro de computo de sistemas (control de acceso), cuenta con una capacidad de almacenamiento 30 dias aprox dependiendo del volumen (Variabilidad de grabación de las cámaras del sensor de movimiento). 
Si se detectan desviaciones en el control, la Unidad de Recursos Físicos debe ajustar las cámaras que no esten grabando
Se debe realizar solicitud y autorización de los arreglos.
Como soporte de la ejecución del control resulta el soporte de mantenimiento preventivo realizado por la Lotería de Bogotá.</t>
  </si>
  <si>
    <t>El DVR del CCTV se encuentra el el centro de computo de sistemas (control de acceso) y es vigilado permanentemente por el personal de seguridad (pantalla). Capacidad de almacenamiento 30 dias aprox dependiendo del volumen (Variabilidad de grabación de las cámaras del sensor de movimiento). En recepción debe permanentemente evidenciar que las camaras esten grabando y debe informar telefonicamente la novedad.
Anualmente se realiza una verificación de funcionamiento por la empresa de vigilancia, sitio correcto y radar de alcance de cada cámara.
El mantenimiento está a cargo de la Lotería de Bogotá.</t>
  </si>
  <si>
    <t>La Unidad de Recursos Físicos debe ajustar las cámaras que no esten grabando
Se debe realizar solicitud y autorización de los arreglos</t>
  </si>
  <si>
    <t>Contrato de vigilancia</t>
  </si>
  <si>
    <t>Permanente</t>
  </si>
  <si>
    <t>Soporte de mantenimiento preventivo realizado por la Lotería de Bogotá.</t>
  </si>
  <si>
    <t>Supervisor del contrato de vigilancia</t>
  </si>
  <si>
    <t>El jefe de la Unidad de Recursos Físicos anualmente debe verifica la elaboración del contrato de seguros con el fin de proteger los bienes patrimoniales de la entidad, muebles e inmuebles, maquinaria y equipos.
Se gestionan las siguientes pólizas: 1. Todo Riesgo daños combinados, 2. Poliza de manejo, 3. Poliza contra hurto.
Si se detectan desviaciones en la ejecución del control, si hay compra de nuevos bienes o pérdida de elementos, se debe informar a la aseguradora para los fines pertinentes.
Como soporte de la ejecución del control resultan las pólizas físicas, copia digital en la red de la Unidad de Recursos Físicos.</t>
  </si>
  <si>
    <t>Anualmente el jefe de recursos físicos debe gestionar la elaboración del contrato de seguros con el fin de proteger los bienes patrimoniales de la entidad. Muebles e inmeubles maquinaria y equipos</t>
  </si>
  <si>
    <t>Compra de nuevos bienes factura y entrada elaborar memorando a la compañía de seguros para expedir una adición a la políza y realizan el cobro respectivo
Perdida de una elemento informar adjuntar copia del denuncio y se inicia el proceso de igual o mejor.</t>
  </si>
  <si>
    <t>Polizas físicas
copia digital en la red de RF</t>
  </si>
  <si>
    <t>No Asignado</t>
  </si>
  <si>
    <t>1. Desconocimiento por parte del supervisor de sus deberes y las obligaciones del contratista.
2. Omisión de requisitos para favorecer un tercero
3. Falta de claridad en los entregables y obligaciones del proveedor o contratista
4. Falta de seguimiento y control al trabajo que debe reportar el contratista a los supervisores</t>
  </si>
  <si>
    <t>RC-11</t>
  </si>
  <si>
    <t>Posibilidad de realizar inadecuada supervisión de contratos con el fin de favorecer a un tercero.</t>
  </si>
  <si>
    <t>1. Incumplimiento contractual
2. Perjuicios económicos para la entidad
3. Desgaste administrativo 
4. Procesos disciplinarios
5. Procesos jurídicos</t>
  </si>
  <si>
    <t>La periodicidad se estableció en mensual, debido a que el 90% de los contratos, se ejecutan con periodicidad mensual, el nivel de ocurrencia se definió por debajo de la línea base sugerida de la Política de Administración del Riesgo, ya que no se cuenta con soportes de que el riesgo se haya materializado.
Frente al impacto, se estableció la afectación económica en leve, debido al promedio de valor de los contratos, y afectación reputacional en menor, debido a la imagen afectada de la Lotería de Bogotá de manera interna.</t>
  </si>
  <si>
    <r>
      <t xml:space="preserve">
</t>
    </r>
    <r>
      <rPr>
        <sz val="10"/>
        <color rgb="FFFF0000"/>
        <rFont val="Calibri"/>
        <family val="2"/>
        <scheme val="minor"/>
      </rPr>
      <t>El supervisor  conforme a la periodicidad establecida en el contrato y con el fin de verificar el cumplimiento de las obligaciones contractuales, deberá revisar y analizar  que los informes presentados por el contratista para el pag</t>
    </r>
    <r>
      <rPr>
        <sz val="10"/>
        <rFont val="Calibri"/>
        <family val="2"/>
        <scheme val="minor"/>
      </rPr>
      <t>o, de acuerdo a las estipulaciones contractuales, contengan los productos o documentos que soporten la actividad y sean pertinentes para acreditar el cumplimiento. En caso de indentificar que el informe o la actividad reportada no cumple con las condicionaes pactadas, deberá requerir al contratista para el respectivo ajuste. Una vez verificado el cumpimiento, el supervisor a través del formato dispuesto para el informe de seguimiento contractual, certificará el cumpliento de las obligaciones contractuales.
Como soporte de la ejecución del control resulta el Informe de supervisión.</t>
    </r>
  </si>
  <si>
    <t xml:space="preserve">
El supervisor  conforme a la periodicidad establecida en el contrato y con el fin de verificar el cumplimiento de las obligaciones contractuales, deberá revisar y analizar  que los informes presentados por el contratista para el pago, de acuerdo a las estipulaciones contractuales, contengan los productos o documentos que soporten la actividad y sean pertinentes para acreditar el cumplimiento. En caso de indentificar que el informe o la actividad reportada no cumple con las condicionaes pactadas, deberá requerir al contratista para el respectivo ajuste. Una vez verificado el cumpimiento, el supervisor a través del formato dispuesto para el informe de seguimiento contractual, certificará el cumpliento de las obligaciones contractuales.</t>
  </si>
  <si>
    <t>El supervisor de los contratos debe realizar un oficio o correo electrónico sobre el incumplimiento y soporte del mismo, al contratista y al ordenador del gasto, con el fin que se tomen las decisiones y correctivos necesarios.
Si se presenta inconsistencia del cumplimiento de las obligaciones contractuales, el supervisor no debe tramitar la cuenta correspondiente.
El supervisor debe mantener informado al ordenador del gasto de los hechos o circunstancias que puedan afectar la ejecución del contrato, o que puedan poner o pongan en riesgo el cumplimiento del contrato, o cuando tal incumplimiento se presente.</t>
  </si>
  <si>
    <t>Manual contratacion
Procedimento seguimiento contractual PRO-03-235-8</t>
  </si>
  <si>
    <t>Informe de supervisión</t>
  </si>
  <si>
    <t>Supervisor del contrato</t>
  </si>
  <si>
    <t>Mantener actualizados los procedimientos de: 
- Seguimiento Contractual
- Manual de Contratación</t>
  </si>
  <si>
    <t>Procedimientos actualizados cuando se requiera</t>
  </si>
  <si>
    <r>
      <t xml:space="preserve">La Secretaría General garantizará anualmente la realización de  una capacitación dirigida a los supervisores de contratos, en relación con las funciones y responsabilidades de la supervisión con la finalidad de brindar herramientas para el buen ejercicio  de la función de supervisión. </t>
    </r>
    <r>
      <rPr>
        <sz val="10"/>
        <color rgb="FFFF0000"/>
        <rFont val="Calibri"/>
        <family val="2"/>
        <scheme val="minor"/>
      </rPr>
      <t xml:space="preserve">La capacitación tiene como fin recordar y afianzar conocimiento en el cumplimiento de las obligaciones </t>
    </r>
    <r>
      <rPr>
        <sz val="10"/>
        <rFont val="Calibri"/>
        <family val="2"/>
        <scheme val="minor"/>
      </rPr>
      <t xml:space="preserve">
En caso de inasistencia, se reportará a la Unidad de Talento Humano con la finalidad de generar una acción de mejora respecto de los servidores públicos que no asistieron, dicha capacitación deberá ser evaluada para identificar la apropiación del conocimiento por parte del público objetivo.
Como soporte de la ejecución del control, resulta el formato de lista de asistencia de los supervisores presentes junto con la memorias de la capacitación.</t>
    </r>
    <r>
      <rPr>
        <sz val="10"/>
        <color rgb="FFFF0000"/>
        <rFont val="Calibri"/>
        <family val="2"/>
        <scheme val="minor"/>
      </rPr>
      <t xml:space="preserve"> </t>
    </r>
  </si>
  <si>
    <t>La Secretaría General articulará anualmente la realización de  una capacitación dirigida a los supervisores de contratos, en relación con las funciones y responsabilidades de la supervisión con la finalidad de brindar herramientas para el buen ejercicio  de la función de supervisión. Se dejará constancia a través del formato de lista de asistencia de los supervisores presentes junto con la memorias de la capacitación. En caso de inasistencia, se reportará a la Unidad de Talento Humano con la finalidad de generar una acción de mejora respecto de los servidores públicos que no asistieron, dicha capacitación deberá ser evaluada para identificar la apropiación del conocimiento por parte del público objetivo.</t>
  </si>
  <si>
    <t>Politica de Prevencion del Daño Antijurídico adoptado por el Comité de conciliacion de la Lotería de Bogotá.</t>
  </si>
  <si>
    <t>Listas de asistencia a la capacitación</t>
  </si>
  <si>
    <t>Realizar la capacitación</t>
  </si>
  <si>
    <t>Listados de asistencia</t>
  </si>
  <si>
    <t>Se tiene programada máximo para julio 30 de 2022</t>
  </si>
  <si>
    <t>Se tiene programada máximo para julio 30 de 2022. Sin riesgo sin % de avance</t>
  </si>
  <si>
    <t>sin</t>
  </si>
  <si>
    <t>30/0/2022</t>
  </si>
  <si>
    <t xml:space="preserve">El 10 de mayo de 2022 La Jefe de Talento Humano invitó a capacitación "curso de Formación de Competencias en Supervisión de Contratos Estatales, el cual está incluido en nuestro Plan Institucional de Capacitación." plata forma Las inscripciones deben realizarse en el siguiente link: https://gestionacademica.bogota.gov.co/ga/. es un curso abierto con permanencia . Avance al 100% se convoco al curso y lo están realizando. No se ha materizlizado riesgo </t>
  </si>
  <si>
    <t>Constancia_Supervision_Contra.pdf</t>
  </si>
  <si>
    <t>Se realizó capacitacion presencial 06-10-2022. Avence al 100% se convocó no se materializó riesgo. https://loteriadbogota-my.sharepoint.com/:b:/g/personal/claudia_vega_loteriadebogota_com/EcUmnD3C34lPhlqxGdbYC3EBDnWt847KjfJ0-ykgoCs-Rg?e=BEohTa</t>
  </si>
  <si>
    <t>https://loteriadbogota-my.sharepoint.com/:f:/g/personal/claudia_vega_loteriadebogota_com/EqD2eiWWv4VEpjj8FHA3600BahqY2Z7TaO76E_1wja3uZQ?e=A1XoXd</t>
  </si>
  <si>
    <t>Se realizó capacitacion presencial 06-10-2022. Avence al 100% se convocó no se materializó riesgo. Apliac la evidencia de 31-10-2022</t>
  </si>
  <si>
    <t>1. Prestamo de documentación sin el debido registro y control
2. Instalaciones que no cumplan con las normas mínimas de conservación.
3. Desastres naturales en las instalaciones respectivas
4. Malas practicas en la manipulación y organización de los archivos y/o expedientes
5. Falta de recursos (económicos, talento humano, tecnológico) para el cumplimiento de las disposiciones del programa de gestión documental
6. Debilidades en el control de acceso a las zonas de salvaguarda
7. Falta de capacitación y sensibilización en buenas prácticas
8. Intereses personales con beneficio hacia terceros.
9. Fallas en el aplicativo de radicación -SIGA-.</t>
  </si>
  <si>
    <t>RC-12</t>
  </si>
  <si>
    <t>Posibilidad de afectación reputacional por pérdida y/o daño parcial o total de la confidencialidad e integridad de documentos o expedientes en el archivo con el fin de obtener beneficio propio o a un tercero.</t>
  </si>
  <si>
    <t>1. Pérdida de la memoria institucional
2. Incumplimiento de las normas sobre archivo.
3. Incumplimiento en la entrega oportuna de información. 
4. Apertura de procesos disciplinarios
5. Hallazgos de entes de control</t>
  </si>
  <si>
    <t>Se estableció el nivel de ocurrencia en 71 siguiendo la línea base de la periodicidad diaria de la Política de Administración del Riesgo de la entidad.
Se estableció el nivel de impacto en moderado, bajo el escenario donde el riesgo se materialice con participación de entes de control.</t>
  </si>
  <si>
    <t>El responsable de la Unidad de Recursos Físicos una vez se ha aprobado el préstamo documental garantiza el registro en el formato respectivo la información pertinente del prestamo.
Para este control no aplican desviaciones, y el soporte de ejecución de control Formato de Control de Préstamos Documentales debidamente diligenciado.</t>
  </si>
  <si>
    <t>El responsable de la Unidad de Recursos Físicos una vez se ha aprobado el préstamo documental garantiza el registro en el formato respectivo la información pertinente del prestamo.</t>
  </si>
  <si>
    <t>Formato de Control de Préstamos Documentales debidamente diligenciado.
El Procedimiento Gestión de archivo PRO-330-213 no define claramente que cada préstamo debe ser registrado en la planilla de control</t>
  </si>
  <si>
    <t>Cada vez que se entregue documentación de prestamo</t>
  </si>
  <si>
    <t>Formato de consulta, préstamo y devolución de documentación y/o información FRO-330-397-1</t>
  </si>
  <si>
    <t>Auxiliar Administrativo SICA</t>
  </si>
  <si>
    <t>* Realizar Seguimiento y control de consulta y prestamo de expediente mediante el Formato de consulta, préstamo y devolución de documentación y/o información FRO-330-397-1
1. Control de revisión de las solicitudes de prestamos documentales .
2. Lineamiento claro del registro en la planilla de cada prestamo</t>
  </si>
  <si>
    <t>Responsable de la Unidad de Recursos Físicos</t>
  </si>
  <si>
    <t>Formato de consulta, préstamo y devolución de documentación y/o información FRO-330-397-1 con la trazabilidad de la información prestada</t>
  </si>
  <si>
    <t>1. Se realiza control y revisión de las solicitudes de prestamos documentales y se genera informe.
2. Se realiza el diligenciamiento de la planilla en donde se identifican claramente cada uno de los registros.</t>
  </si>
  <si>
    <t xml:space="preserve">No se materializó el riesgo
1. Se realiza seguimiento y control  de las solicitudes de prestamos documentales , en el formato correspondiente.
2. La tecnológa encargada de los prestamos documentales, realiza la revisión de los expedientes en el momento de la entrega del expediente, para lo cual, no se ha tenido ningún inconveniente en los prestámos.
3. Se realiza el diligenciamiento de la planilla en donde se identifican claramente cada uno de los registros.
</t>
  </si>
  <si>
    <t xml:space="preserve">https://loteriadbogota-my.sharepoint.com/:f:/g/personal/sandra_henao_loteriadebogota_com/Ehi5FvOLcYRFmrt9B9-5cpEB2IoR7M4iBCbZ4FgDejqtRg?e=x8rrOk  </t>
  </si>
  <si>
    <t xml:space="preserve">https://loteriadbogota-my.sharepoint.com/:u:/g/personal/sandra_henao_loteriadebogota_com/ES08D6yRPKtHsstdK-b9XzoBmFoKjmiJym-3v37JMAoEsQ?e=c8WggW </t>
  </si>
  <si>
    <t>f</t>
  </si>
  <si>
    <t>El responsable de la Unidad de Recursos Físicos una vez reciba la devolución del documento o expediente prestado este debe inspeccionar las condiciones físicas, de integridad y completitud que tengan. Estas condiciones deben cumplir los lineamientos definidos en la Lotería.
En caso de que el documento o expediente prestado no cuente con las condiciones físicas, de integridad y completitud, se debe informar al funcionario las inconsistencias que presente el expediente, para que responda por las mismas.
El soporte de ejecución de control es el formato de consulta, préstamo y devolución de documentación y/o información debidamente diligenciado.</t>
  </si>
  <si>
    <t>El responsable de la Unidad de Recursos Físicos una vez reciba la devolución del documento o expediente prestado este debe inspeccionar las condiciones físicas, de integridad y completitud que tengan. Estas condiciones deben cumplir los lineamientos definidos en la Lotería.</t>
  </si>
  <si>
    <t>En caso de que el documento o expediente prestado no cuente con las condiciones físicas, de integridad y completitud, se debe informar al funcionario las inconsistencias que presente el expediente, para que responda por las mismas.</t>
  </si>
  <si>
    <t>El Procedimiento Gestión de archivo PRO-330-213 no contempla las decisones o alternativas frente a la detección de desviaciones.</t>
  </si>
  <si>
    <t>Cada vez que se devuelve la documentación prestada</t>
  </si>
  <si>
    <t>* Elaborar Instructivo avalado por el Sistema de Gestión de Calidad, de consulta y prestamo de expedientes
Lineamientos Verificación de condiciones físicas, de integridad y completitud, del archivo cuando se recibe la devolución del documento o expediente prestado.</t>
  </si>
  <si>
    <t>Instructivo elaborado</t>
  </si>
  <si>
    <t>El instructivo de "Prestamos documentales " se encuentra en construcción</t>
  </si>
  <si>
    <t>No se materializó el riesgo
El instructivo de "Prestamos documentales " se encuentra en construcción y este se finalazará una vez, entre en funcionamiento el Archivo Central en Venecia</t>
  </si>
  <si>
    <t xml:space="preserve">El responsable de la Unidad de Recursos Físicos una vez reciba la documentación entregada por parte de las áreas funcionales debe verificar si el documento cumplió el plazo de retención documental en el archivo de gestión de la dependencia, verificar que la documentación este ordenada, foliada y rotulada en carpetas para enviar al archivo central.
En caso de existir documentos en medio magnético se debe etiquetar y especificar el contenido.
Si existen incumplimientos o inconsistencias de los requisitos en la entrega de la documentación, esta debe ser devuelta al área respectiva, con el fin de ajustar las desviaciones respectivas.
El soporte de ejecución de control es el Formato Unico de Inventario Documental  debidamente diligenciado.
</t>
  </si>
  <si>
    <t>El responsable de la Unidad de Recursos Físicos una vez reciba la documentación entregada por parte de las áreas funcionales debe verificar si el documento cumplió el plazo de retención documental en el archivo de gestión de la dependencia, verificar que la documentación este ordenada, foliada y rotulada en carpetas para enviar al archivo central.
En caso de existir documentos en medio magnético se debe etiquetar y especificar el contenido.</t>
  </si>
  <si>
    <t>Si existen incumplimientos o inconsistencias de los requisitos en la entrega de la documentación, esta debe ser devuelta al área respectiva, con el fin de ajustar las desviaciones respectivas.</t>
  </si>
  <si>
    <t>El Procedimiento Gestión de archivo PRO-330-213-9, en el documento no se tiene estipulado de manera clara que pasa si se detectan inconsistencias en la documentación entregada</t>
  </si>
  <si>
    <t>Cada vez que se entrega documentación para transferencia, acorde al cronograma establecido</t>
  </si>
  <si>
    <t>Formato Unico de Inventario Documental FRO-0330-281-2</t>
  </si>
  <si>
    <t>Profesional de Gestión Documental y Jefe de la Unidad</t>
  </si>
  <si>
    <t>El instructivo contiene la devolución de documentos en el paso No. 5,  se pasará para aval del Sistema de Gestión de la Calidad.</t>
  </si>
  <si>
    <t>1.Ausencia de medios para la vigilancia judicial.
2.  Inoportuna actuación por parte del abogado responsable del proceso.
3. .Pérdida de información.
Manipulación de información.</t>
  </si>
  <si>
    <t>RC-13</t>
  </si>
  <si>
    <t>Posibilidad de afectación económica y reputacional por interés indebido en procesos judiciales en contra de los intereses de la Lotería con el fin de favorecer a un tercero.</t>
  </si>
  <si>
    <t>1. Detrimento Patrimonial del Loteria, pérdida de los recursos
2. Pérdida de imagen Institucional.
3. Procesos sancionatorios, disciplinarios, fiscales y penales.</t>
  </si>
  <si>
    <t>Seguimiento mensual de los procesos judiciales con que cuenta la Lotería de Bogotá</t>
  </si>
  <si>
    <r>
      <rPr>
        <sz val="10"/>
        <color rgb="FF000000"/>
        <rFont val="Calibri"/>
        <family val="2"/>
      </rPr>
      <t xml:space="preserve">Los contratistas deben subir la información de cada actuación que se realiza en el proceso judicial asignado, se verifica el cargue y actualización de procesos en SIPROJ. </t>
    </r>
    <r>
      <rPr>
        <sz val="10"/>
        <color rgb="FFFF0000"/>
        <rFont val="Calibri"/>
        <family val="2"/>
      </rPr>
      <t xml:space="preserve">El propósito del control es realizar veificación a cada uno de los prosesos y su avance en cumplimiento de las funciones de defensa judical en responsabilidad de la SG
</t>
    </r>
    <r>
      <rPr>
        <sz val="10"/>
        <color rgb="FF000000"/>
        <rFont val="Calibri"/>
        <family val="2"/>
      </rPr>
      <t>Con lo anterior, el primer filtro de revisión lo realizan los abogados de apoyo con usuario asignado de SIPROJ designado de Secretaría General, y el segundo filtro de revisión lo realiza la Secretaria General.
Los abogados de apoyo en el informe mensual que entregan, incluyen screenshots de la plataforma SIPROJ, donde se evidencia el cargue y actualización de los procesos a su cargo.</t>
    </r>
    <r>
      <rPr>
        <sz val="10"/>
        <color rgb="FFFF0000"/>
        <rFont val="Calibri"/>
        <family val="2"/>
      </rPr>
      <t xml:space="preserve"> Si se evidencia información faltante se solicita su cargue y se devuelve la cuenta de cobro </t>
    </r>
  </si>
  <si>
    <t>Si la Base de procesos judiciales actualizada no concuerda con la información que reposa en el Siprojweb, se requiere al abogado encargado para que realice la debida actualización en el sistema.</t>
  </si>
  <si>
    <t>Procedimiento Gestión Judicial PRO-103-231</t>
  </si>
  <si>
    <t>Cada vez que se presenta un proceso judicial</t>
  </si>
  <si>
    <t>Expediente del contratista
Aplicativo SIPROJ</t>
  </si>
  <si>
    <t>Secretaria General
Trabajadores y contratistas asignados para apoyar supervisión.</t>
  </si>
  <si>
    <t>Realizar seguimiento mensual a la información registrada en Siprojweb.</t>
  </si>
  <si>
    <t>Soporte de información registrada en Siprojweb.</t>
  </si>
  <si>
    <t>Se realizó seguimiento , en el informe y soportes de las cuentas de obro están las evidencias  del registro de la información en el siprojweb</t>
  </si>
  <si>
    <t xml:space="preserve">Se realiza seguyimiento constante, en los informes y soportes de las cuentas de cobro están las evidencias del registro de la información en el siprojweb. No se materializó. Avance 40% </t>
  </si>
  <si>
    <t>https://loteriadbogota-my.sharepoint.com/:b:/g/personal/claudia_vega_loteriadebogota_com/EfgORh8iUy9DmJraA_iv3KsBaqKWy6tp9mWZFM3aBZjvmQ?e=ipS8Q7</t>
  </si>
  <si>
    <t xml:space="preserve">Se realiza seguimiento constante, en los informes y soportes de las cuentas de cobro están las evidencias del registro de la información en el siprojweb. No se materializó se da revisión de los documentos antes del pago por parte del supervisor . Avance 66% </t>
  </si>
  <si>
    <t>https://loteriadbogota.sharepoint.com/:f:/s/GESTINJURDICA/EgKSE7sPQrFKrbm9-Pdh2DgBKF0y1-Ndbj1UNeG1xLG8QQ?e=4yhJBz</t>
  </si>
  <si>
    <t xml:space="preserve">Se realiza seguimiento constante, en los informes y soportes de las cuentas de cobro están las evidencias del registro de la información en el siprojweb. No se materializó se da revisión de los documentos antes del pago por parte del supervisor . Avance 86% </t>
  </si>
  <si>
    <t>https://loteriadbogota.sharepoint.com/:f:/s/GESTINJURDICA/EvZvAQAv1RtCvlkKy35txmAB_1KXusrEkmBzkEfkthoFVw?e=S71lG1</t>
  </si>
  <si>
    <t xml:space="preserve">Presentación al Comité de Conciliación del perfil del abogado escogido por la Secretaria General para la representación judicial de la entidad . </t>
  </si>
  <si>
    <r>
      <t>De acuerdo con la necesidad de contratación y atendiendo el plan de compras de la entidad, la Secretaria General presentará al Comité de Conciliación el perfil del abogado seleccionado para la representación judicial de la entidad, en la exposición indicará el cumplimiento a los lineamientos definidos por el Comité de Concliación para quien deba ejercer la representación judicial. Se busca una representación judicial con experencia y experticia para controlar el riesgo por pérdida judicial. En comité se dejará evidencia sobre el cumplimiento de esos requisitos y en caso contrario se solicitará su ajuste a los lineamientos ya establecidos por el Comité de Conciliación  . Cuando se va a realizar una contratación de abogado externo se presenta al Comité de concliación el perfil .</t>
    </r>
    <r>
      <rPr>
        <sz val="11"/>
        <color rgb="FFFF0000"/>
        <rFont val="Calibri"/>
        <family val="2"/>
        <scheme val="minor"/>
      </rPr>
      <t xml:space="preserve"> El objetivo del control es contar con un abogado con experticia en litigio y evitar nulidades y riesgo en defensa judicial. La evidencia es el acta del comité donde la Secretaria General de la entidad indica el cumplimiento de la directriz del Comité de Conciliación</t>
    </r>
  </si>
  <si>
    <t>si se requiere al abogado y de ser el caso, se inicia procedimiento de incumplimiento para la afectación de la garantía, además de la compulsa de copia a las autoridades competentes Consejo Seccional de la Judicatura y ante la Fiscalía General de la Nación</t>
  </si>
  <si>
    <t>Procedimiento de incumplimiento contractual</t>
  </si>
  <si>
    <t>requeirmiento, acta de audiencia de la actuación y decisión de la actuación</t>
  </si>
  <si>
    <t>Secretaría General y Supervisor del Contrato</t>
  </si>
  <si>
    <t>Aprobación de los perfiles de los abogados nuevos por parte del Comité de Conciliación</t>
  </si>
  <si>
    <t>Secretaria General
Comité de Conciliación</t>
  </si>
  <si>
    <t>No se presentó en el periodo y se cuenta con lineamiento del Comité de Conciliación año 2021</t>
  </si>
  <si>
    <t xml:space="preserve">En el periodo no se presentó. No se materializó. Avance 40% </t>
  </si>
  <si>
    <t xml:space="preserve">En el periodo no se presentó. No se materializó. Avance 66% </t>
  </si>
  <si>
    <t xml:space="preserve">En el periodo no se presentó. No se materializó. Avance 86% </t>
  </si>
  <si>
    <t xml:space="preserve">SIN NO SE PRESENTÓ </t>
  </si>
  <si>
    <t>1. Calidad del operador disciplinario para decidir sobre los procesos disciplinarios.
2. Calidad del disciplinado para ofrecer dádivas u otro tipo de incentivo a la autoridad disciplinaria.</t>
  </si>
  <si>
    <t>RC-14</t>
  </si>
  <si>
    <t>Posibilidad de afectación reputacional debido al ofrecimiento de dádivas u otro tipo de incentivos para obtener como beneficio una decisión favorable en su calidad de investigado, con el fin de beneficio propio o de terceros</t>
  </si>
  <si>
    <t>1. Posibles investigaciones disciplinarias.
2. Posibles investigaciones penales.
3. Impunidad en los procesos disciplinarios.
4. Afectación reputacional de la entidad,</t>
  </si>
  <si>
    <t>Justificar la selección de:
- Periodicidad
- Nivel de ocurrencia
- Área de afectación (nivel)</t>
  </si>
  <si>
    <t>El Jefe de la Oficina de Control Disciplinario Interno, y su profesional de apoyo, informan si por parte de algún investigado se ha realizado alguna solicitud para que se tome una decisión dentro de un proceso disciplinario distinto al cumplimiento del deber funcional.</t>
  </si>
  <si>
    <t>Trimestralmente el Jefe de la Oficina de Control Disciplinario Interno y su profesional de apoyo elaboran un informe donde se evidencia si se ha presentado en alguno de los procesos algún ofrecimiento para la expedición de decisiones contrarias a derecho.</t>
  </si>
  <si>
    <t>Si se identifica que existió un ofrecimiento contrario a derecho por parte del investigado, se compulsarán copias ante la autoridad penal y disciplinariamente de oficio se iniciará la correspondiente investigación.</t>
  </si>
  <si>
    <t>Informe</t>
  </si>
  <si>
    <t>Jefe de Control Disciplinario Interno</t>
  </si>
  <si>
    <t>Presentar informe de actualización de los procesos disciplinarios en el Sistema de Información Distrital SID 3, de carácter anual, presentado ante la Oficina de Asuntos Disciplinarios de la Secretaría Jurídica Distrital.</t>
  </si>
  <si>
    <t>Durante este bimestre no se ha presentado ninguna solicitud de dadiva por algun sujeto procesal, quejoso o informante, para obtener decision favorable dentro de algun proceso disciplinario.</t>
  </si>
  <si>
    <t>1. Ofrecimiento de dádivas para expedición de la autorización de rifas y juegos promocionales durante el trámite.
2. Coacción de terceros para expedición de autorización.
3. Soportes de documentación incompleta o adulterada para la expedición de la autorización.</t>
  </si>
  <si>
    <t>Se estableció periodicidad trimestral, nivel de ocurrencia uno, ya que no se cuenta con línea base, afectación económica mayor, teniendo en cuenta la dificultad para cuantificar el mercado ilegal de juegos de suerte y azar, y afectación reputacional moderada, en tanto la imagen de la Lotería se vería afectada con algunos usuarios.</t>
  </si>
  <si>
    <t>El profesional de cartera semanalmente realiza una revisión de los reportes de cartera y del estado de las garantías de los distribuidores con el propósito de identificar incumplimientos en los distribuidores para determinar a cuales de ellos se reteniene el despacho de billetería.
Si se detectan desviaciones en el control, los distribuidores con incumplimiento en sus garantías  y/o pagos deben ser retenidos. No se debe realizar el despacho semanal de billetería.
Como soporte de la ejecución del control resultan los memorandos sobre distribución y retención por parte de la Unidad Financiera</t>
  </si>
  <si>
    <t xml:space="preserve">Realizar capacitación a los profesionales de cartera del aplicativo comercial relacionado con "polizas" con el fin de que tengan claridad de las garantías que se encuentran vencidas. </t>
  </si>
  <si>
    <t>Direccion de Operación de Producto y Comercialización</t>
  </si>
  <si>
    <t xml:space="preserve">El profesional de la Dirección de Operación del Producto y Comercialización semanalmente verifica las garantías que se encuentran vencidas con el propósito de identificar incumplimientos en los distribuidores para determinar a cuales de ellos se reteniene el despacho de billetería.
Si se detectan desviaciones en el control, los distribuidores con incumplimiento en sus garantías  y/o pagos deben ser retenidos. No se debe realizar el despacho semanal de billetería.
Como soporte de la ejecución del control resultan los correos electronicos enviados a la Unidad Financiera informando si se encuentra algunos de los distribuidores con las garantías vencidas. </t>
  </si>
  <si>
    <t>El profesional de Dirección de Operación del Producto y Comercialización semanalmente realiza una revisión del estado de las garantías de los distribuidores con el propósito de identificar incumplimientos en los distribuidores para determinar a cuales de ellos se reteniene el despacho de billetería el cual es enviado como alerta a la Unidad Financiera y Contable</t>
  </si>
  <si>
    <t xml:space="preserve">Correo electrónico sobre los distribuidores que cuentan con las garantías vencidas. </t>
  </si>
  <si>
    <t>Profesional de la  Dirección de Operación del Producto y Comercialización</t>
  </si>
  <si>
    <t>Acto Administrativo</t>
  </si>
  <si>
    <t>Procedimiento gestión de cartera PRO.310.244</t>
  </si>
  <si>
    <t>Posibilidad de afectación económica y reputacional por despacho a distribuidores sin cumplimiento de requisitos con el fin de beneficio propio o de terceros.</t>
  </si>
  <si>
    <t>Jefe Unidad de Talento Humano</t>
  </si>
  <si>
    <t>Formato de Relación de Tokens manejo Tesorería,</t>
  </si>
  <si>
    <t>El Jefe de la Oficina Juridica mensualmente  realizará seguimiento del estado de los procesos judiciales y actuaciones prejudiciales, a través de los módulos de la herramienta "SIPROJ". En caso de presentarse una desviación del control, se requerirá al abogado responsable la actualización respectiva. como soporte quedará el SIPROJ debidamente actualizado</t>
  </si>
  <si>
    <t>Oficina Jurídica
Trabajadores y contratistas asignados para apoyar supervisión.</t>
  </si>
  <si>
    <t xml:space="preserve">La Secretaría General según necesidad del servicio presentará al Comité de Conciliación el perfil del abogado escogido por la Secretaria General para la representación judicial de la entidad . </t>
  </si>
  <si>
    <t xml:space="preserve">Validación de los lineamientos del Comité de Conciliación en los perfiles a contratar de los abogados. </t>
  </si>
  <si>
    <t>La Secretaria General informa que se estaba adelantando procesos de Contratación de acuerdo con los lineamientos del comité de Conciliacion</t>
  </si>
  <si>
    <t>Diariamente el o la  tesorero (a)  debe descargar los archivos de recaudo del portal de cada banco, estos archivos son remitidos vía correo electrónico al responsable encargado de cargar las consiganciones en  el aplicativo interno, con el fin de verificar qué distribuidores pagaron los o el sorteo para así autorizar el despacho.
Como desviación del control, es decir, cuando la consignación no refleja la identificación correcta del distribuidor, no se autoriza el despacho, hasta que se identifique el distribuidor que realizó efectivamente el pago.
Como soporte del control aplican archivos de consignaciones enviados por Tesorería, y archivos cargados al sistema.</t>
  </si>
  <si>
    <t xml:space="preserve">Procedimiento gestión de cartera PRO.310.244 </t>
  </si>
  <si>
    <t>No documentado</t>
  </si>
  <si>
    <t xml:space="preserve">La unidad Apuestas y control de juegos mensualmente contrasta la informacion remitida por el concesionario de los diferentes formularios de declaracion con la informacion generada en el sistema de auditoria Chanseguro con el fin de soportar la  prevalidacion del supervisor del contrato.     
Si se identificacion inconsistencia en la informaicon constrastada esta se subsanara para su posterior validación, ya sea que se trate de un error en el sistema de auditoria o la información reportada por el consecionario.  
Como sorpote de la ejecuccion del control se remite al concesionario un comunicado con el sello de la prevalidacion de la informacion. </t>
  </si>
  <si>
    <t>1. Disminución de recursos para la salud
2.  Procesos sancionatorios, administrativos o judiciales al que diera lugar.
3. Afectación de la credibilidad de la Entidad.</t>
  </si>
  <si>
    <t>Posibilidad de afectación económica y reputacional por no validacion de la información  reportada por el Concesionario en los derechos de explotación, gastos de administracion, premios prescritos de chance y sus modalidades, premios prescirtos del incentivo con cobro  inmediato con el fin de beneficio propio o de terceros.</t>
  </si>
  <si>
    <t>1. Omision de la información por parte del concesionario.
2.  Fallas tecnológicas en el sistema de auditoria propio de la entidad.        
3. La no validacion de la informacion por parte del responsable del sello digital de la entidad concedente.       4.</t>
  </si>
  <si>
    <t>Matriz concepto y autorización vigente y diligenciada</t>
  </si>
  <si>
    <t>Diligenciar la matriz de de concepto y autorización, una vez se validen los requisitos legales allegados por el solicitante.</t>
  </si>
  <si>
    <t>Instructivo solicitud juegos promocionales y rifas
Decreto 1068 de 2015
Decreto 2104 de 2016
Procedimiento autorización y emisión de concepto PRO-420-191-10</t>
  </si>
  <si>
    <t>El profesional  de la Unidad de Apuestas y Control de Juegos designado, cada vez que llega una solicitud de autorización de promocionales y rifas, revisa y evalúa los documentos radicados en la plataforma destinada para tal fin. 
Lo anterior, con el objetivo de verificar la completitud de acuerdo a la normatividad legal vigente y lo expuesto en el respectivo instructivo.
El jefe de Unidad de Apuestas y Control de Juegos validará que la documentación registrada cumple en su integridad con los requisitos estipulados por la ley, para hacer efectivo el acto administrativo de autorización.
Si existen inconsistencias y/o correcciones, el profesional de la Unidad de Apuestas y Control de Juegos designado debe requerir al solicitante la subsanación pertinente, mediante correo electrónico, para cumplir con los tiempos establecidos en la Ley.
Como soporte de la ejecución del control, resulta la plataforma de Juegos Promocionales y Rifas con documentos anexos por parte de los solicitantes, acorde a la matriz lista de chequeo</t>
  </si>
  <si>
    <t>Se determina el riesgo de carácter semestral , debido a que nunca se ha materializado, se califica su nivel de ocurrencia en cero.
Frente al impacto reputacional, es leve, según las escalas de valoración del impacto.</t>
  </si>
  <si>
    <t xml:space="preserve">1. Proceso sancionatorio
2.Apertura de procesos disciplinarios, fiscales y penales para los responsables involucrados.
</t>
  </si>
  <si>
    <t>Posibilidad de afectación  reputacional por expedición de autorización de promocionales y rifas con incumplimiento de requisitos legales con el fin de beneficiar a un tercero.</t>
  </si>
  <si>
    <t>Soporte de la capacitacion y listado de asistencia.</t>
  </si>
  <si>
    <t>Incluir dentro de las capacitaciones que deba realizar la OCDI a los servidores de la Lotería de Bogotá, la temática sobre corrupción y soborno al interior del proceso disicplinario.</t>
  </si>
  <si>
    <t>Política anticorrupción y gestión antisoborno de la Lotería de Bogotá</t>
  </si>
  <si>
    <t>Se escogió la periodicidad diaria, debido a que que el riesgo puede materializarse en cualquier momento. 
El nivel de ocurrencia se estableció en 0 debido a que nunca se ha materializado. 
Frente al área de afectación, sólo aplica la reputacional debido a la naturaleza del riesgo y se estableció en "mayor"debido al impacto que tendría la materialización de este riesgo de corrupción a la imagen de la entidad.</t>
  </si>
  <si>
    <t>Posibilidad de afectación reputacional debido al ofrecimiento, por parte del investigado, de dádivas u otro tipo de incentivos para obtener como beneficio, propio o de terceros, una decisión favorable dentro del proceso disciplinario.</t>
  </si>
  <si>
    <t>El Jefe de la Oficina de Control Disciplinario Interno, y su profesional de apoyo, una vez ocurrido el hecho, procederán a interponer la respectiva denuncia ante las autoridades competentes, con el fin de que se adelanten las investigaciones y se apliquen las sanciones a que haya lugar, en caso de que por parte de algún investigado se realice algun ofrecimiento,dádiva o cualquier otro beneficio, a cambio de que se tome una decisión dentro de un proceso disciplinario,  en beneficio propio o de un tercero.
Si se identifica que existió un ofrecimiento contrario a derecho por parte del investigado, se compulsarán copias ante la autoridad penal y disciplinaria.
Las copias de la denuncia se conservarán en el archivo documental de la oficina, como soporte de la ejecución del control.</t>
  </si>
  <si>
    <t>El Tesorero General mensualmente verifica el inventario de títulos valores (cheques, CDT) que reposan en la caja fuerte y realiza el inventario físico de los CDTS en custodia y de los cheques; y con el auxiliar de tesorería elaboran actas con el inventario de estos, con el objetivo de que las cantidades concuerden con los inventarios anteriores. Dentro de estas actas se relacionan: el banco, la cuenta y el número del cheque con su intervalo. El acta debe estar firmada por los dos involucrados, relacionando fecha y hora de la actividad. 
Si existe perdida de algún título valor se debe solicitar al banco el no pago del título valor y seguir el protocolo establecido por el banco. Como evidencia se dejan las actas de inventario.</t>
  </si>
  <si>
    <t>La tesorera y el funcionario auxiliar de tesorería, verifican que se encuentren en custodia en las bovedas de seguridad los documentos tales como: , chequeras en uso, documentos bancarios que lo ameriten y sellos secos para los cheques; para lo anterior se cuenta con dos ( 2 ) cajas fuertes, una en la Oficina de la Tesorería General, y la segunda en la Oficina del Auxiliar de Tesorería,  cada uno maneja y conoce la clave de la caja fuerte de su oficina, esas claves son conocidas únicamente por estos responsables, esto se realiza con el fin de proteger y salvaduardar dichos documentos .
Como descisión sobre la desviación del control, y con el fin de evitar la interrupción de la operación del proceso, el Tesorero General entregará ala secretaria general,y/o Jefe de la Unidad Financiera y Contable un sobre sellado con la relación de tokens y clave de las bóvedas de seguridad, que se utilizará en caso de fuerza mayor, quién será el responsable del manejo de esta información.
Como soporte del control, estan los documentos custodiados y elementos en las bovedas de seguridad.</t>
  </si>
  <si>
    <t>El  Tesorero General diariamente verifica los tokens  de las entidades bancarias, registrando el inventario diario  en un archivo excel que se compara con los token físicos  para llevar el control de estos . En caso de no registrarse se hará el recuento  del último registro para que coincida con el número de tokens. Como evidencia se deja el archivo excel .</t>
  </si>
  <si>
    <t xml:space="preserve">El Jefe de Talento Humano o quien delegue, previa validación de la nómina, envía para revisión de la Secretaría General la prenómina con los soportes correspondientes (vía correo electrónico).
Si la Secretaría General solicita algún ajuste frente a la prenómina, el responsable de la Unidad de Talento Humano valida, y ajusta, luego envía de nuevo la prenómina a la Secretaría General, previa validación por parte del Jefe de la Unidad de Talento Humano
Los soportes de ejecución de este control son:  revisiones realizadas a Pre nóminas, soportes de novedades, envío correo electrónico de la prenomina para revisión de la Secretaria General.
</t>
  </si>
  <si>
    <t xml:space="preserve">El Profesional de nómina, cinco días hábiles de anticipación a la liquidación de la nómina,  debe crear en el módulo de Talento Humano/ nómina, del aplicativo administrativo y financiero, el periodo de la nómina a construir, con esto debe ingresar todas las novedades reportadas y así liquidar la pre nómina. Debe revisar si todas las novedades están incluidas, si está liquidando todos los conceptos de nómina, si está completa con todos los funcionarios y verificar los cálculos de las novedades excepcionales. 
Antes del cierre el Jefe de la unidad de Talento humano debe revisar (novedades incluidas, cálculos aleatorios de novedades excepcionales). 
Después de la revisión por parte del Jefe de la Unidad de Talento Humano, la Secretaría General revisa la pre nómina, y una vez revisada, el Jefe de la Unidad de TH procede a efectuar el cierre.
En caso de que el módulo nómina del aplicativo administrativo y financiero, no esté realizando la liquidación de la nómina,  conforme con las novedades y términos establecidos por la normativa, la Jefe de talento Humano o quien delegue debe solicitar soporte de las inconsistencias a la mesa de ayuda.
Los soportes de ejecución de este control son:  revisiones realizadas a Pre nóminas, soportes de novedades, solicitudes realizadas vía correos electrónicos,  a la mesa de ayudas con inconsistencias.
</t>
  </si>
  <si>
    <t>Adelantar la revisión periódica del procedimiento de gestión de cartera- distribuidores, y actualizar en caso de ser necesario.</t>
  </si>
  <si>
    <t>Semanalmente el Profesional de cartera debe revisar en el aplicativo comercial cada uno de los estados de cuenta de los distribuidores y se retienen los que no hayan dado cumplimiento a lo establecido en el reglamento de Distribuidores vigente, así mismo debe revisar el cargue de premios reconocidos y así identificar qué distribuidores estan en mora o con incumplimientos de requisitos para el despacho, posteriormente se redacta un email con una relación de los distribuidores a ser retenidos el cual se envía  a laDirectora de Operación de producto y comercializaciones con copia al jefe de la Unidad financiera y contable, para que se proceda a la retención respectiva
Como desviación del control aplica retener los morosos y con incumplimiento de garantías.
no autorizar el despacho de billeteria del proximo sorteo, como soporte del contro, resulta el email con la información de distribuidores a retener.</t>
  </si>
  <si>
    <t>Enlace de evidencias ejecución del control</t>
  </si>
  <si>
    <t>Enlace de evidencias ejecución del plan de acción</t>
  </si>
  <si>
    <t>Materialización del riesgo</t>
  </si>
  <si>
    <t>SÍ</t>
  </si>
  <si>
    <t>Materialización del riesgo en el periodo</t>
  </si>
  <si>
    <t xml:space="preserve">Unidad de Apuestas y Control de Juegos. 
Supervisor del contrato de concesion </t>
  </si>
  <si>
    <t xml:space="preserve">Informe mensual del supervisor del contrato </t>
  </si>
  <si>
    <t xml:space="preserve">El responsable designado de la Unidad de Apuestas y control de juegos mensualmente revisa y valida la obligacion Especifica No. 2 del contrato de concesion de apuestas permanentes correspondiente a Derechos de explotacion y este informe es remitido al supervisor del contrato para su respectiva validacion </t>
  </si>
  <si>
    <t>Documentación generada</t>
  </si>
  <si>
    <t xml:space="preserve">La Secretaría General garantizará anualmente la realización de  una capacitación dirigida a los supervisores de contratos, en relación con las funciones y responsabilidades de la supervisión con la finalidad de brindar herramientas para el buen ejercicio  de la función de supervisión. La capacitación tiene como fin recordar y afianzar conocimiento en el cumplimiento de las obligaciones 
En caso de inasistencia, se reportará a la Unidad de Talento Humano con la finalidad de generar una acción de mejora respecto de los servidores públicos que no asistieron, dicha capacitación deberá ser evaluada para identificar la apropiación del conocimiento por parte del público objetivo.
Como soporte de la ejecución del control, resulta el formato de lista de asistencia de los supervisores presentes junto con la memorias de la capacitación. </t>
  </si>
  <si>
    <t>Jefe Oficina Control Disciplinario Interno</t>
  </si>
  <si>
    <t>RC-01</t>
  </si>
  <si>
    <t>1. Inadecuado control de inventarios
2. Inadecaudo sitio de almacenamiento
3. Falta de mantenimiento a los bienes
4. Incumplimiento de las condiciones de manipulación y almacenamiento de los bienes
5. Ingreso a bodegas de personal no autorizado</t>
  </si>
  <si>
    <t>El almacenista trimestralmente verificará las existencias de consumo y publicidad a través del aplicativo en el cual se relacionan las cantidades existentes por sistema de cada elemento de consumo, y se confronta con el físico de la bodega del sotano del almacén y el almacén de los promocionales. La almacenista realiza control de consumo por área de acuerdo al historíco de consumo.
Si existen desviaciones del control, el Almacenista se debe informar por correo electrónico al jefe del area sobre las diferencias detectadas y se debe identificar las causas del descuadre. Realizando un análisis de la trazabilidad de los movimientos.
El soporte del control son los listados de existencias.</t>
  </si>
  <si>
    <t>Protección de datos personales</t>
  </si>
  <si>
    <t xml:space="preserve">El responsable de la Unidad de Talento Humano cada vez que se deba expedir un certificado de experiencia e idoneidad  (según solicitud), debe verificar los certificados de estudios (tarjetas profesionales y diplomas presentadas por el aspirante), así como la experiencia relacionada con el objeto del contrato (Revisar las certificaciones y tiempo de experiencia); una vez verificada la información, procede a elaborar la certificación para validación y firma por parte del Jefe de la Oficina de Talento Humano.
En caso de que el aspirante no cumpla con los requisitos de idoneidad (estudios y/o experiencia), esta certificación no se expide y se informa a través de un correo electrónico informando las causas de la no expedición.
Los soportes de ejecución de este control son:  Formato Certificado de Idoneidad firmado por el Jefe de la Oficina de Talento Humano.
</t>
  </si>
  <si>
    <t xml:space="preserve">El responsable de expedición de certificados proyecta el documento de acuerdo con lo solicitado por el servidor público, posteriormente lo entrega al Jefe de talento Humano, con el fin de que este sea validado de acuerdo con los lineamientos y el requerimiento, una vez es validado se firma por parte del Jefe de Talento Humano y se envía vía correo electrónico o se entrega directamente al servidor público que realizó la solicitud.
En caso de que la certificación expedida no cumpla con los lineamientos y/o lo requerido por parte del servidor público, esta se entrega al responsable de la expedición para que se ajuste de acuerdo con los lineamientos y/o requerimiento.
Los soportes de ejecución de este control son: Formato de solicitud y certificados firmados y enviados
</t>
  </si>
  <si>
    <t>Documentar el control.</t>
  </si>
  <si>
    <t>El Jefe de la Unidad de Recursos Físicos semestralmente realizará visita con el fin de verificar las condiciones del sitio, manipulación y almacenamiento de los bienes de la entidad.
Si se presenta una desviación del control, es decir, si el Jefe de la Unidad de Recursos Físicos identifica que el sitio, manipulación o almacenamiento de los bienes es inadecuado, realizará el reporte ante Secretaría General, para la formulación de la estrategia para solucionar la novedad.
Adicionalmente, si en la visita se identifica que existen bienes que requieren mantenimiento, se realizará la gestión correspondiente para realizar el mantenimiento a los bienes que lo requieran, además de la ejecución del cronograma de mantenimiento anual que ejecuta la Unidad.
Como soporte de la ejecución del control, resultará el acta de visita realizada por parte del Jefe de la Unidad de Recursos Físicos, así como el seguimiento al cronograma anual de mantenimiento.</t>
  </si>
  <si>
    <t>Documentación del control</t>
  </si>
  <si>
    <t>El Jefe de la Unidad de Recursos Físicos, como supervisora del contrato de seguridad y vigilancia, mensualmente debe verificar el cumplimiento de las obligaciones del contrato, incluyendo la revisión de la bitácora de vigilancia que se diligencia diariamente, con el fin de identificar novedades frente al ingreso y  retiro de bienes de la Lotería de Bogotá.
Si se presenta una desviación, es decir, si se identifica alguna novedad frente a retiro de bienes de la entidad no autorizado, se informará a Secretaría General, para tomar las medidas pertinentes.
Como soporte de la ejecución del control resulta el informe mensual de cumplimiento de actividades del contrato de seguridad y viligancia, en conjunto con la bitácora alimentada diariamente.</t>
  </si>
  <si>
    <t>PRO103-235 Procedimiento Seguimiento Contractual</t>
  </si>
  <si>
    <t>El jefe de la Unidad de Recursos Físicos anualmente debe verificar la elaboración del contrato de seguros con el fin de proteger los bienes patrimoniales de la entidad, muebles e inmuebles, maquinaria y equipos.
Se gestionan las siguientes pólizas: 1. Todo Riesgo daños combinados, 2. Poliza de manejo, 3. Poliza contra hurto.
Cada vez que ingrese  un nuevo bien de muebles y enseres, la Jefe de la Unidad de Recursos Físicos debe solicitar la póliza para asegurar dicho bien.
Si se detectan desviaciones en la ejecución del control, si hay compra de nuevos bienes o pérdida de elementos, se debe informar a la aseguradora para los fines pertinentes.
Como soporte de la ejecución del control resultan las pólizas físicas, copia digital en la red de la Unidad de Recursos Físicos.</t>
  </si>
  <si>
    <t>El supervisor  conforme a la periodicidad establecida en el contrato y con el fin de verificar el cumplimiento de las obligaciones contractuales, deberá revisar y analizar  que los informes presentados por el contratista para el pago, de acuerdo a las estipulaciones contractuales, contengan los productos o documentos que soporten la actividad y sean pertinentes para acreditar el cumplimiento. En caso de indentificar que el informe o la actividad reportada no cumple con las condicionaes pactadas, deberá requerir al contratista para el respectivo ajuste. Una vez verificado el cumpimiento, el supervisor a través del formato dispuesto para el informe de seguimiento contractual, certificará el cumpliento de las obligaciones contractuales.
Como soporte de la ejecución del control resulta el Informe de supervisión.</t>
  </si>
  <si>
    <t>Control de cambios</t>
  </si>
  <si>
    <t>FECHA</t>
  </si>
  <si>
    <t>DESCRIPCIÓN Y JUSTIFICACIÓN DEL CAMBIO</t>
  </si>
  <si>
    <t>VERSIÓN</t>
  </si>
  <si>
    <t>Control de revisión y aprobación</t>
  </si>
  <si>
    <t>Revisión</t>
  </si>
  <si>
    <t>Aprobación</t>
  </si>
  <si>
    <r>
      <rPr>
        <b/>
        <sz val="11"/>
        <rFont val="Calibri"/>
        <family val="2"/>
        <scheme val="minor"/>
      </rPr>
      <t xml:space="preserve">DAVID FERNANDO PINZÓN GALVIS
</t>
    </r>
    <r>
      <rPr>
        <sz val="11"/>
        <rFont val="Calibri"/>
        <family val="2"/>
        <scheme val="minor"/>
      </rPr>
      <t>Contratista Oficina de Asesora de Planeación</t>
    </r>
  </si>
  <si>
    <r>
      <rPr>
        <b/>
        <sz val="11"/>
        <rFont val="Calibri"/>
        <family val="2"/>
        <scheme val="minor"/>
      </rPr>
      <t xml:space="preserve">OSCAR FABIAN MELO VARGAS
</t>
    </r>
    <r>
      <rPr>
        <sz val="11"/>
        <rFont val="Calibri"/>
        <family val="2"/>
        <scheme val="minor"/>
      </rPr>
      <t xml:space="preserve">
Jefe Oficina Asesora de Planeación</t>
    </r>
  </si>
  <si>
    <t>Consolidación</t>
  </si>
  <si>
    <t>COMITÉ INSTITUCIONAL DE COORDINACIÓN DE CONTROL INTERNO</t>
  </si>
  <si>
    <t>Se aprueba la matriz de riesgos 2024 en su primera versión.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</si>
</sst>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mm/yyyy;@"/>
  </numFmts>
  <fonts count="32" x14ac:knownFonts="1">
    <font>
      <sz val="11"/>
      <color theme="1"/>
      <name val="Calibri"/>
      <family val="2"/>
      <scheme val="minor"/>
    </font>
    <font>
      <sz val="10"/>
      <color theme="1"/>
      <name val="Calibri"/>
      <family val="2"/>
      <scheme val="minor"/>
    </font>
    <font>
      <b/>
      <sz val="16"/>
      <color theme="1"/>
      <name val="Calibri"/>
      <family val="2"/>
      <scheme val="minor"/>
    </font>
    <font>
      <sz val="10"/>
      <name val="Calibri"/>
      <family val="2"/>
      <scheme val="minor"/>
    </font>
    <font>
      <sz val="11"/>
      <name val="Calibri"/>
      <family val="2"/>
      <scheme val="minor"/>
    </font>
    <font>
      <sz val="10"/>
      <color rgb="FFFF0000"/>
      <name val="Calibri"/>
      <family val="2"/>
      <scheme val="minor"/>
    </font>
    <font>
      <b/>
      <sz val="11"/>
      <color theme="1"/>
      <name val="Calibri"/>
      <family val="2"/>
      <scheme val="minor"/>
    </font>
    <font>
      <b/>
      <sz val="14"/>
      <name val="Calibri"/>
      <family val="2"/>
      <scheme val="minor"/>
    </font>
    <font>
      <b/>
      <sz val="14"/>
      <color theme="1"/>
      <name val="Calibri"/>
      <family val="2"/>
      <scheme val="minor"/>
    </font>
    <font>
      <b/>
      <sz val="16"/>
      <color theme="0"/>
      <name val="Calibri"/>
      <family val="2"/>
      <scheme val="minor"/>
    </font>
    <font>
      <b/>
      <sz val="16"/>
      <name val="Calibri"/>
      <family val="2"/>
      <scheme val="minor"/>
    </font>
    <font>
      <sz val="14"/>
      <color theme="1"/>
      <name val="Calibri"/>
      <family val="2"/>
      <scheme val="minor"/>
    </font>
    <font>
      <sz val="11"/>
      <color theme="1"/>
      <name val="Calibri"/>
      <family val="2"/>
      <scheme val="minor"/>
    </font>
    <font>
      <u/>
      <sz val="11"/>
      <color theme="10"/>
      <name val="Calibri"/>
      <family val="2"/>
      <scheme val="minor"/>
    </font>
    <font>
      <b/>
      <sz val="11"/>
      <color theme="0"/>
      <name val="Calibri"/>
      <family val="2"/>
      <scheme val="minor"/>
    </font>
    <font>
      <sz val="11"/>
      <color rgb="FF000000"/>
      <name val="Calibri"/>
      <family val="2"/>
    </font>
    <font>
      <sz val="10"/>
      <color rgb="FF000000"/>
      <name val="Calibri"/>
      <family val="2"/>
    </font>
    <font>
      <sz val="10"/>
      <name val="Calibri"/>
      <family val="2"/>
    </font>
    <font>
      <sz val="10"/>
      <color rgb="FF000000"/>
      <name val="Calibri"/>
      <family val="2"/>
      <scheme val="minor"/>
    </font>
    <font>
      <b/>
      <sz val="14"/>
      <color theme="0"/>
      <name val="Calibri"/>
      <family val="2"/>
      <scheme val="minor"/>
    </font>
    <font>
      <sz val="11"/>
      <color rgb="FFFF0000"/>
      <name val="Calibri"/>
      <family val="2"/>
      <scheme val="minor"/>
    </font>
    <font>
      <sz val="10"/>
      <color rgb="FFFF0000"/>
      <name val="Calibri"/>
      <family val="2"/>
    </font>
    <font>
      <sz val="11"/>
      <color rgb="FF000000"/>
      <name val="Calibri"/>
      <family val="2"/>
      <charset val="1"/>
    </font>
    <font>
      <sz val="10"/>
      <color rgb="FF0000FF"/>
      <name val="Calibri"/>
      <family val="2"/>
      <scheme val="minor"/>
    </font>
    <font>
      <sz val="11"/>
      <color theme="1"/>
      <name val="Arial"/>
      <family val="2"/>
    </font>
    <font>
      <b/>
      <sz val="11"/>
      <color theme="1"/>
      <name val="Arial"/>
      <family val="2"/>
    </font>
    <font>
      <b/>
      <sz val="11"/>
      <color theme="0"/>
      <name val="Arial"/>
      <family val="2"/>
    </font>
    <font>
      <sz val="11"/>
      <name val="Arial"/>
      <family val="2"/>
    </font>
    <font>
      <b/>
      <sz val="11"/>
      <name val="Arial"/>
      <family val="2"/>
    </font>
    <font>
      <b/>
      <sz val="11"/>
      <name val="Calibri"/>
      <family val="2"/>
      <scheme val="minor"/>
    </font>
    <font>
      <b/>
      <sz val="10"/>
      <color theme="1"/>
      <name val="Calibri"/>
      <family val="2"/>
      <scheme val="minor"/>
    </font>
    <font>
      <sz val="11"/>
      <name val="Arial"/>
      <family val="2"/>
    </font>
  </fonts>
  <fills count="15">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rgb="FFFF0000"/>
        <bgColor indexed="64"/>
      </patternFill>
    </fill>
    <fill>
      <patternFill patternType="solid">
        <fgColor rgb="FFFFFFFF"/>
        <bgColor indexed="64"/>
      </patternFill>
    </fill>
    <fill>
      <patternFill patternType="solid">
        <fgColor rgb="FF92D050"/>
        <bgColor indexed="64"/>
      </patternFill>
    </fill>
    <fill>
      <patternFill patternType="solid">
        <fgColor rgb="FFE37303"/>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C000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theme="5" tint="0.59996337778862885"/>
      </left>
      <right style="medium">
        <color theme="5" tint="0.59996337778862885"/>
      </right>
      <top style="medium">
        <color theme="5" tint="0.59996337778862885"/>
      </top>
      <bottom style="medium">
        <color theme="5" tint="0.59996337778862885"/>
      </bottom>
      <diagonal/>
    </border>
    <border>
      <left style="medium">
        <color theme="5" tint="0.59996337778862885"/>
      </left>
      <right style="medium">
        <color theme="5" tint="0.59996337778862885"/>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medium">
        <color indexed="64"/>
      </left>
      <right/>
      <top/>
      <bottom/>
      <diagonal/>
    </border>
    <border>
      <left/>
      <right/>
      <top style="thin">
        <color indexed="64"/>
      </top>
      <bottom style="thin">
        <color indexed="64"/>
      </bottom>
      <diagonal/>
    </border>
  </borders>
  <cellStyleXfs count="7">
    <xf numFmtId="0" fontId="0" fillId="0" borderId="0"/>
    <xf numFmtId="9" fontId="12" fillId="0" borderId="0" applyFont="0" applyFill="0" applyBorder="0" applyAlignment="0" applyProtection="0"/>
    <xf numFmtId="43" fontId="12"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9" fontId="12" fillId="0" borderId="0" applyFont="0" applyFill="0" applyBorder="0" applyAlignment="0" applyProtection="0"/>
    <xf numFmtId="0" fontId="13" fillId="0" borderId="0" applyNumberFormat="0" applyFill="0" applyBorder="0" applyAlignment="0" applyProtection="0"/>
  </cellStyleXfs>
  <cellXfs count="452">
    <xf numFmtId="0" fontId="0" fillId="0" borderId="0" xfId="0"/>
    <xf numFmtId="0" fontId="0" fillId="0" borderId="0" xfId="0" applyProtection="1">
      <protection hidden="1"/>
    </xf>
    <xf numFmtId="0" fontId="0" fillId="0" borderId="0" xfId="0" applyAlignment="1" applyProtection="1">
      <alignment horizontal="left" vertical="center" wrapText="1"/>
      <protection hidden="1"/>
    </xf>
    <xf numFmtId="164" fontId="0" fillId="0" borderId="0" xfId="0" applyNumberFormat="1" applyAlignment="1" applyProtection="1">
      <alignment vertical="center"/>
      <protection hidden="1"/>
    </xf>
    <xf numFmtId="0" fontId="0" fillId="0" borderId="0" xfId="0" applyAlignment="1" applyProtection="1">
      <alignment horizontal="center" vertical="center"/>
      <protection hidden="1"/>
    </xf>
    <xf numFmtId="0" fontId="0" fillId="0" borderId="0" xfId="0" applyAlignment="1" applyProtection="1">
      <alignment horizontal="justify" vertical="center" wrapText="1"/>
      <protection hidden="1"/>
    </xf>
    <xf numFmtId="0" fontId="0" fillId="0" borderId="0" xfId="0" applyAlignment="1" applyProtection="1">
      <alignment horizontal="center" vertical="center" wrapText="1"/>
      <protection hidden="1"/>
    </xf>
    <xf numFmtId="0" fontId="0" fillId="0" borderId="1" xfId="0" applyBorder="1" applyAlignment="1">
      <alignment vertical="center" wrapText="1"/>
    </xf>
    <xf numFmtId="0" fontId="6" fillId="7" borderId="1" xfId="0" applyFont="1" applyFill="1" applyBorder="1" applyAlignment="1">
      <alignment horizontal="center" vertical="center" wrapText="1"/>
    </xf>
    <xf numFmtId="0" fontId="0" fillId="0" borderId="2" xfId="0" applyBorder="1" applyAlignment="1">
      <alignment vertical="center" wrapText="1"/>
    </xf>
    <xf numFmtId="0" fontId="0" fillId="0" borderId="1" xfId="0" applyBorder="1"/>
    <xf numFmtId="0" fontId="0" fillId="0" borderId="0" xfId="0" applyAlignment="1">
      <alignment wrapText="1"/>
    </xf>
    <xf numFmtId="0" fontId="0" fillId="0" borderId="7" xfId="0" applyBorder="1" applyAlignment="1" applyProtection="1">
      <alignment horizontal="justify" vertical="center" wrapText="1"/>
      <protection locked="0"/>
    </xf>
    <xf numFmtId="14" fontId="1" fillId="0" borderId="7" xfId="0" applyNumberFormat="1"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hidden="1"/>
    </xf>
    <xf numFmtId="0" fontId="6" fillId="7" borderId="9" xfId="0" applyFont="1" applyFill="1" applyBorder="1" applyAlignment="1">
      <alignment horizontal="center" vertical="center" wrapText="1"/>
    </xf>
    <xf numFmtId="0" fontId="0" fillId="0" borderId="9" xfId="0" applyBorder="1" applyAlignment="1">
      <alignment vertical="center" wrapText="1"/>
    </xf>
    <xf numFmtId="9" fontId="0" fillId="0" borderId="9" xfId="0" applyNumberFormat="1" applyBorder="1" applyAlignment="1">
      <alignment vertical="center" wrapText="1"/>
    </xf>
    <xf numFmtId="9" fontId="0" fillId="0" borderId="2" xfId="0" applyNumberFormat="1" applyBorder="1" applyAlignment="1">
      <alignment vertical="center" wrapText="1"/>
    </xf>
    <xf numFmtId="9" fontId="0" fillId="0" borderId="0" xfId="1" applyFont="1" applyAlignment="1" applyProtection="1">
      <alignment horizontal="left" vertical="center" wrapText="1"/>
      <protection hidden="1"/>
    </xf>
    <xf numFmtId="9" fontId="1" fillId="0" borderId="4" xfId="1" applyFont="1" applyBorder="1" applyAlignment="1" applyProtection="1">
      <alignment vertical="center" wrapText="1"/>
      <protection locked="0"/>
    </xf>
    <xf numFmtId="9" fontId="0" fillId="0" borderId="0" xfId="1" applyFont="1" applyAlignment="1" applyProtection="1">
      <alignment horizontal="right" vertical="center" wrapText="1"/>
      <protection hidden="1"/>
    </xf>
    <xf numFmtId="14" fontId="0" fillId="0" borderId="7" xfId="0" applyNumberFormat="1" applyBorder="1" applyAlignment="1" applyProtection="1">
      <alignment horizontal="center" vertical="center" wrapText="1"/>
      <protection locked="0"/>
    </xf>
    <xf numFmtId="0" fontId="0" fillId="0" borderId="0" xfId="0" applyAlignment="1">
      <alignment vertical="center" wrapText="1"/>
    </xf>
    <xf numFmtId="0" fontId="0" fillId="0" borderId="0" xfId="0" applyAlignment="1">
      <alignment vertical="center"/>
    </xf>
    <xf numFmtId="0" fontId="1" fillId="0" borderId="7" xfId="0" applyFont="1" applyBorder="1" applyAlignment="1" applyProtection="1">
      <alignment vertical="center" wrapText="1"/>
      <protection locked="0"/>
    </xf>
    <xf numFmtId="0" fontId="1" fillId="0" borderId="1" xfId="0" applyFont="1" applyBorder="1" applyAlignment="1" applyProtection="1">
      <alignment horizontal="justify" vertical="center" wrapText="1"/>
      <protection locked="0"/>
    </xf>
    <xf numFmtId="14" fontId="0" fillId="0" borderId="1" xfId="0" applyNumberFormat="1" applyBorder="1" applyAlignment="1" applyProtection="1">
      <alignment horizontal="center" vertical="center" wrapText="1"/>
      <protection locked="0"/>
    </xf>
    <xf numFmtId="9" fontId="1" fillId="0" borderId="1" xfId="1" applyFont="1" applyBorder="1" applyAlignment="1" applyProtection="1">
      <alignment vertical="center" wrapText="1"/>
      <protection locked="0"/>
    </xf>
    <xf numFmtId="9" fontId="1" fillId="0" borderId="1" xfId="1" applyFont="1" applyBorder="1" applyAlignment="1" applyProtection="1">
      <alignment horizontal="right" vertical="center" wrapText="1"/>
      <protection locked="0"/>
    </xf>
    <xf numFmtId="0" fontId="0" fillId="0" borderId="1" xfId="0" applyBorder="1" applyAlignment="1" applyProtection="1">
      <alignment horizontal="justify" vertical="center" wrapText="1"/>
      <protection locked="0"/>
    </xf>
    <xf numFmtId="14" fontId="0" fillId="0" borderId="1" xfId="0" applyNumberFormat="1" applyBorder="1" applyAlignment="1" applyProtection="1">
      <alignment vertical="center"/>
      <protection hidden="1"/>
    </xf>
    <xf numFmtId="0" fontId="1" fillId="0" borderId="1" xfId="0" quotePrefix="1" applyFont="1" applyBorder="1" applyAlignment="1" applyProtection="1">
      <alignment horizontal="left" vertical="center" wrapText="1"/>
      <protection locked="0"/>
    </xf>
    <xf numFmtId="14" fontId="1" fillId="0" borderId="1" xfId="0" applyNumberFormat="1" applyFont="1" applyBorder="1" applyAlignment="1" applyProtection="1">
      <alignment horizontal="center" vertical="center" wrapText="1"/>
      <protection locked="0"/>
    </xf>
    <xf numFmtId="9" fontId="1" fillId="0" borderId="7" xfId="1" applyFont="1" applyBorder="1" applyAlignment="1" applyProtection="1">
      <alignment vertical="center" wrapText="1"/>
      <protection locked="0"/>
    </xf>
    <xf numFmtId="14" fontId="1"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justify" vertical="center" wrapText="1"/>
      <protection locked="0"/>
    </xf>
    <xf numFmtId="0" fontId="1" fillId="0" borderId="7" xfId="0" applyFont="1" applyBorder="1" applyAlignment="1" applyProtection="1">
      <alignment vertical="center" wrapText="1"/>
      <protection hidden="1"/>
    </xf>
    <xf numFmtId="0" fontId="1" fillId="0" borderId="4" xfId="0" applyFont="1" applyBorder="1" applyAlignment="1" applyProtection="1">
      <alignment vertical="center" wrapText="1"/>
      <protection hidden="1"/>
    </xf>
    <xf numFmtId="0" fontId="1" fillId="0" borderId="1" xfId="0" applyFont="1" applyBorder="1" applyAlignment="1" applyProtection="1">
      <alignment horizontal="justify" vertical="center" wrapText="1"/>
      <protection locked="0" hidden="1"/>
    </xf>
    <xf numFmtId="0" fontId="1" fillId="0" borderId="1" xfId="0" quotePrefix="1" applyFont="1" applyBorder="1" applyAlignment="1" applyProtection="1">
      <alignment horizontal="center" vertical="center" wrapText="1"/>
      <protection locked="0" hidden="1"/>
    </xf>
    <xf numFmtId="0" fontId="1" fillId="0" borderId="1" xfId="0" applyFont="1" applyBorder="1" applyAlignment="1" applyProtection="1">
      <alignment vertical="center" wrapText="1"/>
      <protection locked="0"/>
    </xf>
    <xf numFmtId="0" fontId="0" fillId="0" borderId="16" xfId="0" applyBorder="1" applyAlignment="1">
      <alignment vertical="center" wrapText="1"/>
    </xf>
    <xf numFmtId="9" fontId="0" fillId="0" borderId="16" xfId="0" applyNumberFormat="1" applyBorder="1" applyAlignment="1">
      <alignment horizontal="left" vertical="center" wrapText="1"/>
    </xf>
    <xf numFmtId="0" fontId="0" fillId="0" borderId="17" xfId="0" applyBorder="1" applyAlignment="1">
      <alignment vertical="center" wrapText="1"/>
    </xf>
    <xf numFmtId="0" fontId="0" fillId="0" borderId="0" xfId="0" applyAlignment="1">
      <alignment horizontal="center" vertical="center"/>
    </xf>
    <xf numFmtId="9" fontId="0" fillId="0" borderId="4" xfId="1" applyFont="1" applyBorder="1" applyAlignment="1" applyProtection="1">
      <alignment horizontal="left" vertical="center" wrapText="1"/>
      <protection hidden="1"/>
    </xf>
    <xf numFmtId="9" fontId="0" fillId="0" borderId="7" xfId="1" applyFont="1" applyBorder="1" applyAlignment="1" applyProtection="1">
      <alignment horizontal="left" vertical="center" wrapText="1"/>
      <protection hidden="1"/>
    </xf>
    <xf numFmtId="0" fontId="0" fillId="0" borderId="7" xfId="0" applyBorder="1" applyAlignment="1" applyProtection="1">
      <alignment horizontal="justify" vertical="center" wrapText="1"/>
      <protection hidden="1"/>
    </xf>
    <xf numFmtId="0" fontId="0" fillId="0" borderId="0" xfId="0" applyAlignment="1" applyProtection="1">
      <alignment vertical="center" wrapText="1"/>
      <protection hidden="1"/>
    </xf>
    <xf numFmtId="14" fontId="15" fillId="0" borderId="1" xfId="0" applyNumberFormat="1" applyFont="1" applyBorder="1" applyAlignment="1">
      <alignment vertical="center"/>
    </xf>
    <xf numFmtId="0" fontId="0" fillId="0" borderId="1" xfId="0" applyBorder="1" applyAlignment="1" applyProtection="1">
      <alignment vertical="center" wrapText="1"/>
      <protection hidden="1"/>
    </xf>
    <xf numFmtId="0" fontId="0" fillId="0" borderId="1" xfId="0" applyBorder="1" applyAlignment="1" applyProtection="1">
      <alignment wrapText="1"/>
      <protection hidden="1"/>
    </xf>
    <xf numFmtId="0" fontId="0" fillId="0" borderId="1" xfId="0" applyBorder="1" applyAlignment="1" applyProtection="1">
      <alignment vertical="center"/>
      <protection hidden="1"/>
    </xf>
    <xf numFmtId="0" fontId="3" fillId="0" borderId="1" xfId="0" quotePrefix="1" applyFont="1" applyBorder="1" applyAlignment="1" applyProtection="1">
      <alignment horizontal="left" vertical="center" wrapText="1"/>
      <protection locked="0"/>
    </xf>
    <xf numFmtId="0" fontId="3" fillId="0" borderId="1" xfId="0" quotePrefix="1" applyFont="1" applyBorder="1" applyAlignment="1" applyProtection="1">
      <alignment horizontal="justify" vertical="center" wrapText="1"/>
      <protection locked="0"/>
    </xf>
    <xf numFmtId="0" fontId="1" fillId="0" borderId="1" xfId="0" quotePrefix="1" applyFont="1" applyBorder="1" applyAlignment="1" applyProtection="1">
      <alignment horizontal="justify" vertical="center" wrapText="1"/>
      <protection locked="0" hidden="1"/>
    </xf>
    <xf numFmtId="14" fontId="0" fillId="0" borderId="1" xfId="0" applyNumberFormat="1" applyBorder="1" applyAlignment="1" applyProtection="1">
      <alignment vertical="center" wrapText="1"/>
      <protection hidden="1"/>
    </xf>
    <xf numFmtId="0" fontId="4" fillId="0" borderId="1" xfId="0" applyFont="1" applyBorder="1" applyAlignment="1" applyProtection="1">
      <alignment horizontal="justify" vertical="center" wrapText="1"/>
      <protection locked="0"/>
    </xf>
    <xf numFmtId="0" fontId="18" fillId="0" borderId="7" xfId="0" applyFont="1" applyBorder="1" applyAlignment="1" applyProtection="1">
      <alignment horizontal="center" vertical="center" wrapText="1"/>
      <protection locked="0"/>
    </xf>
    <xf numFmtId="0" fontId="15" fillId="0" borderId="1" xfId="0" applyFont="1" applyBorder="1" applyAlignment="1">
      <alignment wrapText="1"/>
    </xf>
    <xf numFmtId="0" fontId="2" fillId="9" borderId="5" xfId="0" applyFont="1" applyFill="1" applyBorder="1" applyAlignment="1" applyProtection="1">
      <alignment horizontal="center" vertical="center" wrapText="1"/>
      <protection locked="0"/>
    </xf>
    <xf numFmtId="0" fontId="1" fillId="9" borderId="1" xfId="0" applyFont="1" applyFill="1" applyBorder="1" applyAlignment="1" applyProtection="1">
      <alignment horizontal="left" vertical="center" wrapText="1"/>
      <protection locked="0"/>
    </xf>
    <xf numFmtId="0" fontId="1" fillId="9" borderId="1" xfId="0" applyFont="1" applyFill="1" applyBorder="1" applyAlignment="1" applyProtection="1">
      <alignment horizontal="right" vertical="center" wrapText="1"/>
      <protection locked="0"/>
    </xf>
    <xf numFmtId="0" fontId="8" fillId="9" borderId="1" xfId="0" applyFont="1" applyFill="1" applyBorder="1" applyAlignment="1" applyProtection="1">
      <alignment vertical="center" wrapText="1"/>
      <protection locked="0"/>
    </xf>
    <xf numFmtId="9" fontId="12" fillId="9" borderId="1" xfId="1" applyFont="1" applyFill="1" applyBorder="1" applyAlignment="1" applyProtection="1">
      <alignment horizontal="left" vertical="center" wrapText="1"/>
      <protection locked="0"/>
    </xf>
    <xf numFmtId="0" fontId="1" fillId="9" borderId="1" xfId="0" applyFont="1" applyFill="1" applyBorder="1" applyAlignment="1" applyProtection="1">
      <alignment vertical="center" wrapText="1"/>
      <protection locked="0"/>
    </xf>
    <xf numFmtId="9" fontId="1" fillId="9" borderId="1" xfId="1" applyFont="1" applyFill="1" applyBorder="1" applyAlignment="1" applyProtection="1">
      <alignment vertical="center" wrapText="1"/>
      <protection locked="0"/>
    </xf>
    <xf numFmtId="0" fontId="1" fillId="9" borderId="1" xfId="0" quotePrefix="1" applyFont="1" applyFill="1" applyBorder="1" applyAlignment="1" applyProtection="1">
      <alignment horizontal="left" vertical="center" wrapText="1"/>
      <protection locked="0"/>
    </xf>
    <xf numFmtId="9" fontId="1" fillId="9" borderId="1" xfId="1" applyFont="1" applyFill="1" applyBorder="1" applyAlignment="1" applyProtection="1">
      <alignment horizontal="right" vertical="center" wrapText="1"/>
      <protection locked="0"/>
    </xf>
    <xf numFmtId="0" fontId="1" fillId="9" borderId="1" xfId="0" quotePrefix="1" applyFont="1" applyFill="1" applyBorder="1" applyAlignment="1" applyProtection="1">
      <alignment horizontal="justify" vertical="center" wrapText="1"/>
      <protection locked="0"/>
    </xf>
    <xf numFmtId="0" fontId="0" fillId="9" borderId="1" xfId="0" applyFill="1" applyBorder="1" applyAlignment="1" applyProtection="1">
      <alignment horizontal="center" vertical="center" wrapText="1"/>
      <protection locked="0"/>
    </xf>
    <xf numFmtId="14" fontId="1" fillId="9" borderId="1" xfId="0" applyNumberFormat="1" applyFont="1" applyFill="1" applyBorder="1" applyAlignment="1" applyProtection="1">
      <alignment horizontal="center" vertical="center" wrapText="1"/>
      <protection locked="0"/>
    </xf>
    <xf numFmtId="14" fontId="15" fillId="9" borderId="1" xfId="0" applyNumberFormat="1" applyFont="1" applyFill="1" applyBorder="1" applyAlignment="1">
      <alignment vertical="center"/>
    </xf>
    <xf numFmtId="0" fontId="0" fillId="9" borderId="1" xfId="0" applyFill="1" applyBorder="1" applyAlignment="1" applyProtection="1">
      <alignment vertical="center" wrapText="1"/>
      <protection hidden="1"/>
    </xf>
    <xf numFmtId="14" fontId="0" fillId="9" borderId="1" xfId="0" applyNumberFormat="1" applyFill="1" applyBorder="1" applyAlignment="1" applyProtection="1">
      <alignment vertical="center"/>
      <protection hidden="1"/>
    </xf>
    <xf numFmtId="0" fontId="0" fillId="9" borderId="0" xfId="0" applyFill="1" applyProtection="1">
      <protection hidden="1"/>
    </xf>
    <xf numFmtId="0" fontId="13" fillId="0" borderId="1" xfId="3" applyBorder="1" applyAlignment="1" applyProtection="1">
      <alignment vertical="center" wrapText="1"/>
      <protection hidden="1"/>
    </xf>
    <xf numFmtId="0" fontId="0" fillId="0" borderId="7" xfId="0" applyBorder="1" applyAlignment="1" applyProtection="1">
      <alignment horizontal="center" vertical="center" wrapText="1"/>
      <protection locked="0"/>
    </xf>
    <xf numFmtId="14" fontId="1" fillId="0" borderId="7" xfId="0" applyNumberFormat="1" applyFont="1" applyBorder="1" applyAlignment="1" applyProtection="1">
      <alignment horizontal="center" vertical="center" wrapText="1"/>
      <protection locked="0" hidden="1"/>
    </xf>
    <xf numFmtId="14" fontId="15" fillId="0" borderId="7" xfId="0" applyNumberFormat="1" applyFont="1" applyBorder="1" applyAlignment="1">
      <alignment vertical="center"/>
    </xf>
    <xf numFmtId="0" fontId="0" fillId="0" borderId="7" xfId="0" applyBorder="1" applyAlignment="1" applyProtection="1">
      <alignment vertical="center" wrapText="1"/>
      <protection hidden="1"/>
    </xf>
    <xf numFmtId="14" fontId="0" fillId="0" borderId="7" xfId="0" applyNumberFormat="1" applyBorder="1" applyAlignment="1" applyProtection="1">
      <alignment vertical="center"/>
      <protection hidden="1"/>
    </xf>
    <xf numFmtId="0" fontId="0" fillId="0" borderId="7" xfId="0" applyBorder="1" applyAlignment="1" applyProtection="1">
      <alignment wrapText="1"/>
      <protection hidden="1"/>
    </xf>
    <xf numFmtId="0" fontId="0" fillId="2" borderId="7" xfId="0" applyFill="1" applyBorder="1" applyAlignment="1" applyProtection="1">
      <alignment wrapText="1"/>
      <protection hidden="1"/>
    </xf>
    <xf numFmtId="0" fontId="7" fillId="12" borderId="1" xfId="0" applyFont="1" applyFill="1" applyBorder="1" applyAlignment="1" applyProtection="1">
      <alignment horizontal="center" vertical="center" wrapText="1"/>
      <protection hidden="1"/>
    </xf>
    <xf numFmtId="0" fontId="19" fillId="8" borderId="5" xfId="0" applyFont="1" applyFill="1" applyBorder="1" applyAlignment="1" applyProtection="1">
      <alignment horizontal="center" vertical="center" wrapText="1"/>
      <protection hidden="1"/>
    </xf>
    <xf numFmtId="9" fontId="7" fillId="12" borderId="1" xfId="1" applyFont="1" applyFill="1" applyBorder="1" applyAlignment="1" applyProtection="1">
      <alignment horizontal="center" vertical="center" wrapText="1"/>
      <protection hidden="1"/>
    </xf>
    <xf numFmtId="9" fontId="7" fillId="13" borderId="1" xfId="1" applyFont="1" applyFill="1" applyBorder="1" applyAlignment="1" applyProtection="1">
      <alignment horizontal="center" vertical="center" wrapText="1"/>
      <protection hidden="1"/>
    </xf>
    <xf numFmtId="0" fontId="14" fillId="14" borderId="7" xfId="0" applyFont="1" applyFill="1" applyBorder="1" applyAlignment="1" applyProtection="1">
      <alignment horizontal="center" vertical="center" wrapText="1"/>
      <protection locked="0"/>
    </xf>
    <xf numFmtId="0" fontId="19" fillId="14" borderId="7" xfId="0" applyFont="1" applyFill="1" applyBorder="1" applyAlignment="1" applyProtection="1">
      <alignment horizontal="center" vertical="center" wrapText="1"/>
      <protection locked="0"/>
    </xf>
    <xf numFmtId="0" fontId="8" fillId="6" borderId="7" xfId="0" applyFont="1" applyFill="1" applyBorder="1" applyAlignment="1" applyProtection="1">
      <alignment horizontal="center" vertical="center" wrapText="1"/>
      <protection locked="0"/>
    </xf>
    <xf numFmtId="0" fontId="1" fillId="0" borderId="5" xfId="0" quotePrefix="1" applyFont="1" applyBorder="1" applyAlignment="1" applyProtection="1">
      <alignment horizontal="left" vertical="center" wrapText="1"/>
      <protection hidden="1"/>
    </xf>
    <xf numFmtId="0" fontId="0" fillId="0" borderId="22" xfId="0" applyBorder="1" applyProtection="1">
      <protection hidden="1"/>
    </xf>
    <xf numFmtId="0" fontId="1" fillId="0" borderId="6" xfId="0" quotePrefix="1" applyFont="1" applyBorder="1" applyAlignment="1" applyProtection="1">
      <alignment horizontal="left" vertical="center" wrapText="1"/>
      <protection hidden="1"/>
    </xf>
    <xf numFmtId="0" fontId="0" fillId="0" borderId="23" xfId="0" applyBorder="1" applyProtection="1">
      <protection hidden="1"/>
    </xf>
    <xf numFmtId="0" fontId="15" fillId="0" borderId="1" xfId="0" applyFont="1" applyBorder="1" applyAlignment="1">
      <alignment vertical="top" wrapText="1"/>
    </xf>
    <xf numFmtId="0" fontId="1" fillId="0" borderId="5" xfId="0" applyFont="1" applyBorder="1" applyAlignment="1" applyProtection="1">
      <alignment horizontal="left" vertical="center" wrapText="1"/>
      <protection hidden="1"/>
    </xf>
    <xf numFmtId="0" fontId="16" fillId="0" borderId="5" xfId="0" applyFont="1" applyBorder="1" applyAlignment="1">
      <alignment vertical="center" wrapText="1"/>
    </xf>
    <xf numFmtId="14" fontId="16" fillId="0" borderId="1" xfId="0" applyNumberFormat="1" applyFont="1" applyBorder="1" applyAlignment="1">
      <alignment vertical="center" wrapText="1"/>
    </xf>
    <xf numFmtId="0" fontId="1" fillId="9" borderId="5" xfId="0" quotePrefix="1" applyFont="1" applyFill="1" applyBorder="1" applyAlignment="1" applyProtection="1">
      <alignment horizontal="left" vertical="center" wrapText="1"/>
      <protection hidden="1"/>
    </xf>
    <xf numFmtId="0" fontId="0" fillId="9" borderId="22" xfId="0" applyFill="1" applyBorder="1" applyProtection="1">
      <protection hidden="1"/>
    </xf>
    <xf numFmtId="0" fontId="15" fillId="0" borderId="5" xfId="0" applyFont="1" applyBorder="1" applyAlignment="1">
      <alignment vertical="center" wrapText="1"/>
    </xf>
    <xf numFmtId="0" fontId="13" fillId="0" borderId="7" xfId="3" applyBorder="1" applyAlignment="1" applyProtection="1">
      <alignment vertical="center" wrapText="1"/>
      <protection hidden="1"/>
    </xf>
    <xf numFmtId="14" fontId="0" fillId="0" borderId="7" xfId="0" applyNumberFormat="1" applyBorder="1" applyAlignment="1" applyProtection="1">
      <alignment vertical="center" wrapText="1"/>
      <protection hidden="1"/>
    </xf>
    <xf numFmtId="0" fontId="0" fillId="0" borderId="5" xfId="0" applyBorder="1" applyAlignment="1" applyProtection="1">
      <alignment horizontal="justify" vertical="center" wrapText="1"/>
      <protection hidden="1"/>
    </xf>
    <xf numFmtId="0" fontId="0" fillId="0" borderId="6" xfId="0" applyBorder="1" applyAlignment="1" applyProtection="1">
      <alignment horizontal="justify" vertical="center" wrapText="1"/>
      <protection hidden="1"/>
    </xf>
    <xf numFmtId="0" fontId="4" fillId="0" borderId="4" xfId="0" applyFont="1" applyBorder="1" applyAlignment="1" applyProtection="1">
      <alignment horizontal="left" vertical="center" wrapText="1"/>
      <protection locked="0" hidden="1"/>
    </xf>
    <xf numFmtId="0" fontId="4" fillId="0" borderId="7" xfId="0" applyFont="1" applyBorder="1" applyAlignment="1" applyProtection="1">
      <alignment horizontal="left" vertical="center" wrapText="1"/>
      <protection hidden="1"/>
    </xf>
    <xf numFmtId="14" fontId="0" fillId="0" borderId="1" xfId="0" applyNumberForma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locked="0"/>
    </xf>
    <xf numFmtId="9" fontId="0" fillId="0" borderId="1" xfId="1" applyFont="1" applyFill="1" applyBorder="1" applyAlignment="1" applyProtection="1">
      <alignment horizontal="left" vertical="center" wrapText="1"/>
      <protection locked="0"/>
    </xf>
    <xf numFmtId="9" fontId="0" fillId="0" borderId="7" xfId="1" applyFont="1" applyFill="1" applyBorder="1" applyAlignment="1" applyProtection="1">
      <alignment horizontal="left" vertical="center" wrapText="1"/>
      <protection locked="0"/>
    </xf>
    <xf numFmtId="0" fontId="13" fillId="0" borderId="1" xfId="3" applyFill="1" applyBorder="1" applyAlignment="1">
      <alignment vertical="center" wrapText="1"/>
    </xf>
    <xf numFmtId="14" fontId="13" fillId="0" borderId="1" xfId="3" applyNumberFormat="1" applyBorder="1" applyAlignment="1" applyProtection="1">
      <alignment vertical="center" wrapText="1"/>
      <protection hidden="1"/>
    </xf>
    <xf numFmtId="14" fontId="0" fillId="0" borderId="35" xfId="0" applyNumberFormat="1" applyBorder="1" applyAlignment="1" applyProtection="1">
      <alignment vertical="center"/>
      <protection hidden="1"/>
    </xf>
    <xf numFmtId="14" fontId="0" fillId="0" borderId="18" xfId="0" applyNumberFormat="1" applyBorder="1" applyAlignment="1" applyProtection="1">
      <alignment vertical="center"/>
      <protection hidden="1"/>
    </xf>
    <xf numFmtId="14" fontId="0" fillId="0" borderId="1" xfId="0" applyNumberFormat="1" applyBorder="1" applyAlignment="1" applyProtection="1">
      <alignment horizontal="justify" vertical="justify"/>
      <protection hidden="1"/>
    </xf>
    <xf numFmtId="0" fontId="13" fillId="0" borderId="0" xfId="4"/>
    <xf numFmtId="14" fontId="13" fillId="0" borderId="1" xfId="4" applyNumberFormat="1" applyBorder="1" applyAlignment="1" applyProtection="1">
      <alignment vertical="center"/>
      <protection hidden="1"/>
    </xf>
    <xf numFmtId="0" fontId="5" fillId="0" borderId="7" xfId="0" applyFont="1" applyBorder="1" applyAlignment="1" applyProtection="1">
      <alignment vertical="center" wrapText="1"/>
      <protection locked="0"/>
    </xf>
    <xf numFmtId="0" fontId="15" fillId="0" borderId="30" xfId="0" applyFont="1" applyBorder="1" applyAlignment="1">
      <alignment wrapText="1"/>
    </xf>
    <xf numFmtId="0" fontId="13" fillId="0" borderId="33" xfId="3" applyFill="1" applyBorder="1" applyAlignment="1">
      <alignment vertical="center" wrapText="1"/>
    </xf>
    <xf numFmtId="0" fontId="15" fillId="0" borderId="30" xfId="0" applyFont="1" applyBorder="1" applyAlignment="1">
      <alignment vertical="center" wrapText="1"/>
    </xf>
    <xf numFmtId="0" fontId="13" fillId="0" borderId="13" xfId="3" applyFill="1" applyBorder="1" applyAlignment="1">
      <alignment vertical="center"/>
    </xf>
    <xf numFmtId="0" fontId="22" fillId="0" borderId="0" xfId="0" applyFont="1" applyAlignment="1">
      <alignment wrapText="1"/>
    </xf>
    <xf numFmtId="0" fontId="22" fillId="0" borderId="0" xfId="0" applyFont="1" applyAlignment="1">
      <alignment vertical="center" wrapText="1"/>
    </xf>
    <xf numFmtId="14" fontId="0" fillId="0" borderId="33" xfId="0" applyNumberFormat="1" applyBorder="1" applyAlignment="1" applyProtection="1">
      <alignment vertical="center"/>
      <protection hidden="1"/>
    </xf>
    <xf numFmtId="14" fontId="0" fillId="0" borderId="20" xfId="0" applyNumberFormat="1" applyBorder="1" applyAlignment="1" applyProtection="1">
      <alignment vertical="center"/>
      <protection hidden="1"/>
    </xf>
    <xf numFmtId="14" fontId="13" fillId="0" borderId="1" xfId="3" applyNumberFormat="1" applyBorder="1" applyAlignment="1" applyProtection="1">
      <alignment vertical="center"/>
      <protection hidden="1"/>
    </xf>
    <xf numFmtId="0" fontId="15" fillId="0" borderId="33" xfId="0" applyFont="1" applyBorder="1" applyAlignment="1">
      <alignment vertical="center"/>
    </xf>
    <xf numFmtId="0" fontId="15" fillId="0" borderId="35" xfId="0" applyFont="1" applyBorder="1" applyAlignment="1">
      <alignment vertical="center"/>
    </xf>
    <xf numFmtId="0" fontId="22" fillId="0" borderId="18" xfId="0" applyFont="1" applyBorder="1" applyAlignment="1">
      <alignment horizontal="center" vertical="center" wrapText="1"/>
    </xf>
    <xf numFmtId="0" fontId="15" fillId="0" borderId="26" xfId="0" applyFont="1" applyBorder="1" applyAlignment="1">
      <alignment vertical="center" wrapText="1"/>
    </xf>
    <xf numFmtId="0" fontId="22" fillId="0" borderId="34" xfId="0" applyFont="1" applyBorder="1" applyAlignment="1">
      <alignment vertical="center" wrapText="1"/>
    </xf>
    <xf numFmtId="0" fontId="15" fillId="0" borderId="18" xfId="0" applyFont="1" applyBorder="1" applyAlignment="1">
      <alignment vertical="center" wrapText="1"/>
    </xf>
    <xf numFmtId="0" fontId="15" fillId="0" borderId="18" xfId="0" applyFont="1" applyBorder="1" applyAlignment="1">
      <alignment wrapText="1"/>
    </xf>
    <xf numFmtId="0" fontId="22" fillId="0" borderId="34" xfId="0" applyFont="1" applyBorder="1" applyAlignment="1">
      <alignment wrapText="1"/>
    </xf>
    <xf numFmtId="0" fontId="22" fillId="0" borderId="34" xfId="0" applyFont="1" applyBorder="1" applyAlignment="1">
      <alignment horizontal="center" vertical="center" wrapText="1"/>
    </xf>
    <xf numFmtId="14" fontId="0" fillId="0" borderId="36" xfId="0" applyNumberFormat="1" applyBorder="1" applyAlignment="1" applyProtection="1">
      <alignment vertical="center"/>
      <protection hidden="1"/>
    </xf>
    <xf numFmtId="0" fontId="13" fillId="0" borderId="1" xfId="3" applyFill="1" applyBorder="1" applyAlignment="1" applyProtection="1">
      <alignment vertical="center" wrapText="1"/>
      <protection hidden="1"/>
    </xf>
    <xf numFmtId="0" fontId="13" fillId="0" borderId="1" xfId="3" applyBorder="1" applyAlignment="1" applyProtection="1">
      <alignment vertical="center"/>
      <protection hidden="1"/>
    </xf>
    <xf numFmtId="0" fontId="1" fillId="10" borderId="7" xfId="0" applyFont="1" applyFill="1" applyBorder="1" applyAlignment="1" applyProtection="1">
      <alignment horizontal="center" vertical="center" wrapText="1"/>
      <protection locked="0"/>
    </xf>
    <xf numFmtId="0" fontId="1" fillId="2" borderId="7" xfId="0" applyFont="1" applyFill="1" applyBorder="1" applyAlignment="1" applyProtection="1">
      <alignment vertical="center" wrapText="1"/>
      <protection locked="0"/>
    </xf>
    <xf numFmtId="0" fontId="1" fillId="2" borderId="7" xfId="0" applyFont="1" applyFill="1" applyBorder="1" applyAlignment="1" applyProtection="1">
      <alignment horizontal="justify" vertical="center" wrapText="1"/>
      <protection locked="0"/>
    </xf>
    <xf numFmtId="0" fontId="1" fillId="2" borderId="7" xfId="0" applyFont="1" applyFill="1" applyBorder="1" applyAlignment="1" applyProtection="1">
      <alignment horizontal="left" vertical="center" wrapText="1"/>
      <protection locked="0"/>
    </xf>
    <xf numFmtId="0" fontId="13" fillId="9" borderId="1" xfId="3" applyFill="1" applyBorder="1" applyAlignment="1" applyProtection="1">
      <alignment vertical="center" wrapText="1"/>
      <protection hidden="1"/>
    </xf>
    <xf numFmtId="0" fontId="13" fillId="0" borderId="0" xfId="3" applyFill="1" applyBorder="1" applyAlignment="1"/>
    <xf numFmtId="0" fontId="15" fillId="0" borderId="0" xfId="0" applyFont="1" applyAlignment="1">
      <alignment wrapText="1"/>
    </xf>
    <xf numFmtId="0" fontId="17" fillId="0" borderId="4" xfId="0" applyFont="1" applyBorder="1" applyAlignment="1" applyProtection="1">
      <alignment vertical="center" wrapText="1"/>
      <protection locked="0"/>
    </xf>
    <xf numFmtId="0" fontId="23" fillId="0" borderId="5" xfId="0" quotePrefix="1" applyFont="1" applyBorder="1" applyAlignment="1" applyProtection="1">
      <alignment horizontal="left" vertical="center" wrapText="1"/>
      <protection hidden="1"/>
    </xf>
    <xf numFmtId="0" fontId="23" fillId="0" borderId="1" xfId="0" applyFont="1" applyBorder="1" applyAlignment="1" applyProtection="1">
      <alignment horizontal="left" vertical="center" wrapText="1"/>
      <protection locked="0"/>
    </xf>
    <xf numFmtId="9" fontId="23" fillId="0" borderId="1" xfId="1" applyFont="1" applyBorder="1" applyAlignment="1" applyProtection="1">
      <alignment horizontal="right" vertical="center" wrapText="1"/>
      <protection locked="0"/>
    </xf>
    <xf numFmtId="9" fontId="3" fillId="0" borderId="1" xfId="1" applyFont="1" applyFill="1" applyBorder="1" applyAlignment="1" applyProtection="1">
      <alignment vertical="center" wrapText="1"/>
      <protection locked="0"/>
    </xf>
    <xf numFmtId="0" fontId="24" fillId="0" borderId="0" xfId="0" applyFont="1" applyProtection="1">
      <protection hidden="1"/>
    </xf>
    <xf numFmtId="0" fontId="24" fillId="0" borderId="0" xfId="0" applyFont="1" applyAlignment="1" applyProtection="1">
      <alignment vertical="center" wrapText="1"/>
      <protection hidden="1"/>
    </xf>
    <xf numFmtId="0" fontId="24" fillId="0" borderId="0" xfId="0" applyFont="1" applyAlignment="1" applyProtection="1">
      <alignment horizontal="left" vertical="center" wrapText="1"/>
      <protection hidden="1"/>
    </xf>
    <xf numFmtId="164" fontId="24" fillId="0" borderId="0" xfId="0" applyNumberFormat="1" applyFont="1" applyAlignment="1" applyProtection="1">
      <alignment vertical="center"/>
      <protection hidden="1"/>
    </xf>
    <xf numFmtId="0" fontId="24" fillId="0" borderId="0" xfId="0" applyFont="1" applyAlignment="1" applyProtection="1">
      <alignment horizontal="center" vertical="center"/>
      <protection hidden="1"/>
    </xf>
    <xf numFmtId="0" fontId="24" fillId="0" borderId="0" xfId="0" applyFont="1" applyAlignment="1" applyProtection="1">
      <alignment horizontal="justify" vertical="center" wrapText="1"/>
      <protection hidden="1"/>
    </xf>
    <xf numFmtId="0" fontId="24" fillId="0" borderId="0" xfId="0" applyFont="1" applyAlignment="1" applyProtection="1">
      <alignment horizontal="center" vertical="center" wrapText="1"/>
      <protection hidden="1"/>
    </xf>
    <xf numFmtId="9" fontId="24" fillId="0" borderId="0" xfId="1" applyFont="1" applyAlignment="1" applyProtection="1">
      <alignment horizontal="left" vertical="center" wrapText="1"/>
      <protection hidden="1"/>
    </xf>
    <xf numFmtId="9" fontId="28" fillId="13" borderId="1" xfId="1" applyFont="1" applyFill="1" applyBorder="1" applyAlignment="1" applyProtection="1">
      <alignment horizontal="center" vertical="center" wrapText="1"/>
      <protection hidden="1"/>
    </xf>
    <xf numFmtId="0" fontId="26" fillId="8" borderId="5" xfId="0" applyFont="1" applyFill="1" applyBorder="1" applyAlignment="1" applyProtection="1">
      <alignment horizontal="center" vertical="center" wrapText="1"/>
      <protection hidden="1"/>
    </xf>
    <xf numFmtId="0" fontId="24" fillId="9" borderId="0" xfId="0" applyFont="1" applyFill="1" applyProtection="1">
      <protection hidden="1"/>
    </xf>
    <xf numFmtId="0" fontId="25" fillId="9" borderId="20" xfId="0" applyFont="1" applyFill="1" applyBorder="1" applyAlignment="1" applyProtection="1">
      <alignment horizontal="center" vertical="center" wrapText="1"/>
      <protection locked="0"/>
    </xf>
    <xf numFmtId="0" fontId="25" fillId="9" borderId="5" xfId="0" applyFont="1" applyFill="1" applyBorder="1" applyAlignment="1" applyProtection="1">
      <alignment horizontal="center" vertical="center" wrapText="1"/>
      <protection locked="0"/>
    </xf>
    <xf numFmtId="0" fontId="27" fillId="9" borderId="1" xfId="0" applyFont="1" applyFill="1" applyBorder="1" applyAlignment="1" applyProtection="1">
      <alignment horizontal="center" vertical="center" wrapText="1"/>
      <protection locked="0"/>
    </xf>
    <xf numFmtId="9" fontId="27" fillId="9" borderId="1" xfId="1" applyFont="1" applyFill="1" applyBorder="1" applyAlignment="1" applyProtection="1">
      <alignment horizontal="center" vertical="center" wrapText="1"/>
      <protection locked="0"/>
    </xf>
    <xf numFmtId="0" fontId="28" fillId="9" borderId="1" xfId="0" applyFont="1" applyFill="1" applyBorder="1" applyAlignment="1" applyProtection="1">
      <alignment horizontal="center" vertical="center" wrapText="1"/>
      <protection locked="0"/>
    </xf>
    <xf numFmtId="0" fontId="27" fillId="0" borderId="1" xfId="0" applyFont="1" applyBorder="1" applyAlignment="1">
      <alignment horizontal="center" vertical="center" wrapText="1"/>
    </xf>
    <xf numFmtId="14" fontId="27" fillId="0" borderId="1" xfId="0" applyNumberFormat="1" applyFont="1" applyBorder="1" applyAlignment="1" applyProtection="1">
      <alignment horizontal="center" vertical="center" wrapText="1"/>
      <protection locked="0"/>
    </xf>
    <xf numFmtId="0" fontId="27" fillId="9" borderId="5" xfId="0" quotePrefix="1" applyFont="1" applyFill="1" applyBorder="1" applyAlignment="1" applyProtection="1">
      <alignment horizontal="center" vertical="center" wrapText="1"/>
      <protection hidden="1"/>
    </xf>
    <xf numFmtId="0" fontId="27" fillId="9" borderId="1" xfId="0" quotePrefix="1" applyFont="1" applyFill="1" applyBorder="1" applyAlignment="1" applyProtection="1">
      <alignment horizontal="center" vertical="center" wrapText="1"/>
      <protection locked="0"/>
    </xf>
    <xf numFmtId="14" fontId="27" fillId="9" borderId="1" xfId="0" applyNumberFormat="1" applyFont="1" applyFill="1" applyBorder="1" applyAlignment="1" applyProtection="1">
      <alignment horizontal="center" vertical="center" wrapText="1"/>
      <protection locked="0"/>
    </xf>
    <xf numFmtId="0" fontId="27" fillId="0" borderId="5" xfId="0" applyFont="1" applyBorder="1" applyAlignment="1">
      <alignment horizontal="center" vertical="center" wrapText="1"/>
    </xf>
    <xf numFmtId="0" fontId="27" fillId="0" borderId="1" xfId="0" applyFont="1" applyBorder="1" applyAlignment="1" applyProtection="1">
      <alignment horizontal="left" vertical="center" wrapText="1"/>
      <protection locked="0"/>
    </xf>
    <xf numFmtId="9" fontId="3" fillId="0" borderId="4" xfId="1" applyFont="1" applyBorder="1" applyAlignment="1" applyProtection="1">
      <alignment vertical="center" wrapText="1"/>
      <protection locked="0"/>
    </xf>
    <xf numFmtId="0" fontId="3" fillId="0" borderId="4" xfId="0" applyFont="1" applyBorder="1" applyAlignment="1" applyProtection="1">
      <alignment horizontal="left" vertical="center" wrapText="1"/>
      <protection locked="0"/>
    </xf>
    <xf numFmtId="0" fontId="3" fillId="0" borderId="4" xfId="0" applyFont="1" applyBorder="1" applyAlignment="1" applyProtection="1">
      <alignment horizontal="center" vertical="center" wrapText="1"/>
      <protection locked="0"/>
    </xf>
    <xf numFmtId="9" fontId="3" fillId="0" borderId="7" xfId="1" applyFont="1" applyBorder="1" applyAlignment="1" applyProtection="1">
      <alignment vertical="center" wrapText="1"/>
      <protection locked="0"/>
    </xf>
    <xf numFmtId="0" fontId="4" fillId="0" borderId="4" xfId="0" applyFont="1" applyBorder="1" applyAlignment="1" applyProtection="1">
      <alignment horizontal="left" vertical="center" wrapText="1"/>
      <protection hidden="1"/>
    </xf>
    <xf numFmtId="9" fontId="4" fillId="0" borderId="4" xfId="1" applyFont="1" applyBorder="1" applyAlignment="1" applyProtection="1">
      <alignment horizontal="left" vertical="center" wrapText="1"/>
      <protection hidden="1"/>
    </xf>
    <xf numFmtId="9" fontId="4" fillId="0" borderId="7" xfId="1" applyFont="1" applyBorder="1" applyAlignment="1" applyProtection="1">
      <alignment horizontal="left" vertical="center" wrapText="1"/>
      <protection hidden="1"/>
    </xf>
    <xf numFmtId="14" fontId="3" fillId="0" borderId="1" xfId="0" applyNumberFormat="1" applyFont="1" applyBorder="1" applyAlignment="1" applyProtection="1">
      <alignment horizontal="center" vertical="center"/>
      <protection locked="0"/>
    </xf>
    <xf numFmtId="9" fontId="6" fillId="0" borderId="7" xfId="1"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hidden="1"/>
    </xf>
    <xf numFmtId="0" fontId="0" fillId="0" borderId="7" xfId="0" applyBorder="1" applyAlignment="1" applyProtection="1">
      <alignment horizontal="left" vertical="center" wrapText="1"/>
      <protection hidden="1"/>
    </xf>
    <xf numFmtId="0" fontId="8" fillId="2" borderId="7" xfId="0" applyFont="1" applyFill="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0" fillId="0" borderId="7" xfId="0" applyBorder="1" applyAlignment="1" applyProtection="1">
      <alignment horizontal="center" vertical="center" wrapText="1"/>
      <protection hidden="1"/>
    </xf>
    <xf numFmtId="9" fontId="1" fillId="0" borderId="7" xfId="1" applyFont="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8" fillId="0" borderId="1" xfId="0" applyFont="1" applyBorder="1" applyAlignment="1" applyProtection="1">
      <alignment horizontal="center" vertical="center" wrapText="1"/>
      <protection locked="0"/>
    </xf>
    <xf numFmtId="0" fontId="6" fillId="10" borderId="1" xfId="0" applyFont="1" applyFill="1" applyBorder="1" applyAlignment="1" applyProtection="1">
      <alignment horizontal="center" vertical="center" wrapText="1"/>
      <protection locked="0"/>
    </xf>
    <xf numFmtId="9" fontId="6" fillId="0" borderId="1" xfId="1" applyFont="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hidden="1"/>
    </xf>
    <xf numFmtId="14" fontId="1" fillId="0" borderId="1" xfId="0" applyNumberFormat="1" applyFont="1" applyBorder="1" applyAlignment="1" applyProtection="1">
      <alignment horizontal="center" vertical="center" wrapText="1"/>
      <protection locked="0" hidden="1"/>
    </xf>
    <xf numFmtId="0" fontId="0" fillId="0" borderId="1" xfId="0" applyBorder="1" applyAlignment="1" applyProtection="1">
      <alignment horizontal="center" vertical="center" wrapText="1"/>
      <protection locked="0"/>
    </xf>
    <xf numFmtId="9" fontId="6" fillId="2" borderId="1" xfId="1"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9" fontId="1" fillId="0" borderId="1" xfId="1"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xf>
    <xf numFmtId="0" fontId="1" fillId="0" borderId="1" xfId="0" applyFont="1" applyBorder="1" applyAlignment="1" applyProtection="1">
      <alignment horizontal="left" vertical="center" wrapText="1"/>
      <protection locked="0" hidden="1"/>
    </xf>
    <xf numFmtId="9" fontId="6" fillId="10" borderId="1" xfId="1"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hidden="1"/>
    </xf>
    <xf numFmtId="0" fontId="8" fillId="3" borderId="22" xfId="0" applyFont="1" applyFill="1" applyBorder="1" applyAlignment="1" applyProtection="1">
      <alignment horizontal="center" vertical="center" wrapText="1"/>
      <protection hidden="1"/>
    </xf>
    <xf numFmtId="0" fontId="19" fillId="8" borderId="1" xfId="0" applyFont="1" applyFill="1" applyBorder="1" applyAlignment="1" applyProtection="1">
      <alignment horizontal="center" vertical="center" wrapText="1"/>
      <protection hidden="1"/>
    </xf>
    <xf numFmtId="0" fontId="7" fillId="13" borderId="1" xfId="0" applyFont="1" applyFill="1" applyBorder="1" applyAlignment="1" applyProtection="1">
      <alignment horizontal="center" vertical="center" wrapText="1"/>
      <protection hidden="1"/>
    </xf>
    <xf numFmtId="9" fontId="12" fillId="0" borderId="7" xfId="1" applyFont="1" applyBorder="1" applyAlignment="1" applyProtection="1">
      <alignment horizontal="left" vertical="center" wrapText="1"/>
      <protection locked="0"/>
    </xf>
    <xf numFmtId="0" fontId="8" fillId="0" borderId="25" xfId="0" applyFont="1" applyBorder="1" applyAlignment="1" applyProtection="1">
      <alignment horizontal="center" vertical="center" wrapText="1"/>
      <protection locked="0"/>
    </xf>
    <xf numFmtId="0" fontId="6" fillId="10" borderId="7" xfId="0" applyFont="1" applyFill="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1" fillId="0" borderId="7" xfId="0" applyFont="1" applyBorder="1" applyAlignment="1" applyProtection="1">
      <alignment horizontal="left" vertical="center" wrapText="1"/>
      <protection locked="0"/>
    </xf>
    <xf numFmtId="0" fontId="15" fillId="0" borderId="1" xfId="0" applyFont="1" applyBorder="1" applyAlignment="1">
      <alignment vertical="center" wrapText="1"/>
    </xf>
    <xf numFmtId="0" fontId="16" fillId="0" borderId="1" xfId="0" applyFont="1" applyBorder="1" applyAlignment="1">
      <alignment vertical="center" wrapText="1"/>
    </xf>
    <xf numFmtId="0" fontId="1" fillId="0" borderId="1" xfId="0" applyFont="1" applyBorder="1" applyAlignment="1" applyProtection="1">
      <alignment vertical="center" wrapText="1"/>
      <protection locked="0" hidden="1"/>
    </xf>
    <xf numFmtId="0" fontId="3" fillId="0" borderId="1" xfId="0" applyFont="1" applyBorder="1" applyAlignment="1" applyProtection="1">
      <alignment vertical="center" wrapText="1"/>
      <protection locked="0" hidden="1"/>
    </xf>
    <xf numFmtId="0" fontId="3" fillId="0" borderId="1" xfId="0" applyFont="1" applyBorder="1" applyAlignment="1" applyProtection="1">
      <alignment horizontal="left" vertical="center" wrapText="1"/>
      <protection locked="0"/>
    </xf>
    <xf numFmtId="0" fontId="27" fillId="0" borderId="1" xfId="0" applyFont="1" applyBorder="1" applyAlignment="1" applyProtection="1">
      <alignment horizontal="center" vertical="center" wrapText="1"/>
      <protection locked="0"/>
    </xf>
    <xf numFmtId="0" fontId="25" fillId="0" borderId="5" xfId="0" applyFont="1" applyBorder="1" applyAlignment="1" applyProtection="1">
      <alignment horizontal="center" vertical="center" wrapText="1"/>
      <protection locked="0"/>
    </xf>
    <xf numFmtId="0" fontId="25" fillId="10" borderId="1" xfId="0" applyFont="1" applyFill="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hidden="1"/>
    </xf>
    <xf numFmtId="0" fontId="28" fillId="13" borderId="1" xfId="0" applyFont="1" applyFill="1" applyBorder="1" applyAlignment="1" applyProtection="1">
      <alignment horizontal="center" vertical="center" wrapText="1"/>
      <protection hidden="1"/>
    </xf>
    <xf numFmtId="0" fontId="25" fillId="2" borderId="1" xfId="0" applyFont="1" applyFill="1" applyBorder="1" applyAlignment="1" applyProtection="1">
      <alignment horizontal="center" vertical="center" wrapText="1"/>
      <protection locked="0"/>
    </xf>
    <xf numFmtId="0" fontId="25" fillId="0" borderId="20" xfId="0" applyFont="1" applyBorder="1" applyAlignment="1" applyProtection="1">
      <alignment horizontal="center" vertical="center" wrapText="1"/>
      <protection locked="0"/>
    </xf>
    <xf numFmtId="0" fontId="26" fillId="8" borderId="1" xfId="0" applyFont="1" applyFill="1" applyBorder="1" applyAlignment="1" applyProtection="1">
      <alignment horizontal="center" vertical="center" wrapText="1"/>
      <protection hidden="1"/>
    </xf>
    <xf numFmtId="9" fontId="27" fillId="0" borderId="1" xfId="1" applyFont="1" applyFill="1" applyBorder="1" applyAlignment="1" applyProtection="1">
      <alignment horizontal="center" vertical="center" wrapText="1"/>
      <protection locked="0"/>
    </xf>
    <xf numFmtId="0" fontId="28" fillId="12" borderId="1" xfId="0" applyFont="1" applyFill="1" applyBorder="1" applyAlignment="1" applyProtection="1">
      <alignment horizontal="center" vertical="center" wrapText="1"/>
      <protection hidden="1"/>
    </xf>
    <xf numFmtId="0" fontId="1" fillId="9" borderId="1" xfId="0" applyFont="1" applyFill="1" applyBorder="1" applyAlignment="1" applyProtection="1">
      <alignment horizontal="center" vertical="center" wrapText="1"/>
      <protection locked="0"/>
    </xf>
    <xf numFmtId="0" fontId="8" fillId="9" borderId="1" xfId="0" applyFont="1" applyFill="1" applyBorder="1" applyAlignment="1" applyProtection="1">
      <alignment horizontal="center" vertical="center" wrapText="1"/>
      <protection locked="0"/>
    </xf>
    <xf numFmtId="9" fontId="6" fillId="9" borderId="1" xfId="1" applyFont="1" applyFill="1" applyBorder="1" applyAlignment="1" applyProtection="1">
      <alignment horizontal="center" vertical="center" wrapText="1"/>
      <protection locked="0"/>
    </xf>
    <xf numFmtId="0" fontId="1" fillId="9" borderId="1" xfId="0" applyFont="1" applyFill="1" applyBorder="1" applyAlignment="1" applyProtection="1">
      <alignment horizontal="center" vertical="center" wrapText="1"/>
      <protection locked="0" hidden="1"/>
    </xf>
    <xf numFmtId="9" fontId="1" fillId="9" borderId="1" xfId="1" applyFont="1" applyFill="1" applyBorder="1" applyAlignment="1" applyProtection="1">
      <alignment horizontal="center" vertical="center" wrapText="1"/>
      <protection locked="0"/>
    </xf>
    <xf numFmtId="0" fontId="8" fillId="9" borderId="20" xfId="0" applyFont="1" applyFill="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hidden="1"/>
    </xf>
    <xf numFmtId="0" fontId="1" fillId="0" borderId="7" xfId="0" applyFont="1" applyBorder="1" applyAlignment="1" applyProtection="1">
      <alignment horizontal="justify" vertical="center" wrapText="1"/>
      <protection locked="0"/>
    </xf>
    <xf numFmtId="9" fontId="1" fillId="0" borderId="4" xfId="1" applyFont="1" applyBorder="1" applyAlignment="1" applyProtection="1">
      <alignment horizontal="right" vertical="center" wrapText="1"/>
      <protection locked="0"/>
    </xf>
    <xf numFmtId="9" fontId="1" fillId="0" borderId="7" xfId="1" applyFont="1" applyBorder="1" applyAlignment="1" applyProtection="1">
      <alignment horizontal="right" vertical="center" wrapText="1"/>
      <protection locked="0"/>
    </xf>
    <xf numFmtId="0" fontId="4" fillId="0" borderId="1" xfId="0" applyFont="1" applyBorder="1" applyAlignment="1" applyProtection="1">
      <alignment horizontal="center" vertical="center" wrapText="1"/>
      <protection locked="0"/>
    </xf>
    <xf numFmtId="0" fontId="9" fillId="6" borderId="4" xfId="0" applyFont="1" applyFill="1" applyBorder="1" applyAlignment="1" applyProtection="1">
      <alignment horizontal="center" vertical="center"/>
      <protection hidden="1"/>
    </xf>
    <xf numFmtId="14" fontId="0" fillId="0" borderId="1" xfId="0" applyNumberFormat="1" applyBorder="1" applyAlignment="1" applyProtection="1">
      <alignment horizontal="center" vertical="center"/>
      <protection locked="0"/>
    </xf>
    <xf numFmtId="0" fontId="15" fillId="0" borderId="1" xfId="0" applyFont="1" applyBorder="1" applyAlignment="1">
      <alignment horizontal="center" vertical="center" wrapText="1"/>
    </xf>
    <xf numFmtId="0" fontId="0" fillId="0" borderId="1" xfId="0" quotePrefix="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24" fillId="0" borderId="0" xfId="0" applyFont="1" applyAlignment="1" applyProtection="1">
      <alignment vertical="center"/>
      <protection hidden="1"/>
    </xf>
    <xf numFmtId="0" fontId="31" fillId="0" borderId="1" xfId="0" applyFont="1" applyBorder="1" applyAlignment="1" applyProtection="1">
      <alignment horizontal="left" vertical="center" wrapText="1"/>
      <protection locked="0"/>
    </xf>
    <xf numFmtId="14" fontId="30" fillId="0" borderId="7" xfId="0" applyNumberFormat="1" applyFont="1" applyBorder="1" applyAlignment="1" applyProtection="1">
      <alignment horizontal="center" vertical="center" wrapText="1"/>
      <protection locked="0"/>
    </xf>
    <xf numFmtId="0" fontId="0" fillId="0" borderId="1" xfId="0" applyBorder="1" applyAlignment="1" applyProtection="1">
      <alignment vertical="center" wrapText="1"/>
      <protection locked="0"/>
    </xf>
    <xf numFmtId="0" fontId="0" fillId="0" borderId="7" xfId="0" applyBorder="1" applyAlignment="1" applyProtection="1">
      <alignment vertical="center" wrapText="1"/>
      <protection locked="0"/>
    </xf>
    <xf numFmtId="0" fontId="6" fillId="7" borderId="2" xfId="0" applyFont="1" applyFill="1" applyBorder="1" applyAlignment="1">
      <alignment horizontal="center" vertical="center" wrapText="1"/>
    </xf>
    <xf numFmtId="0" fontId="4" fillId="0" borderId="1" xfId="0" quotePrefix="1" applyFont="1" applyBorder="1" applyAlignment="1" applyProtection="1">
      <alignment horizontal="left" vertical="center" wrapText="1"/>
      <protection locked="0"/>
    </xf>
    <xf numFmtId="0" fontId="28" fillId="0" borderId="1" xfId="0" applyFont="1" applyBorder="1" applyAlignment="1" applyProtection="1">
      <alignment horizontal="center" vertical="center" wrapText="1"/>
      <protection locked="0"/>
    </xf>
    <xf numFmtId="0" fontId="25" fillId="11" borderId="1" xfId="0" applyFont="1" applyFill="1" applyBorder="1" applyAlignment="1" applyProtection="1">
      <alignment horizontal="center" vertical="center" wrapText="1"/>
      <protection locked="0"/>
    </xf>
    <xf numFmtId="9" fontId="27" fillId="0" borderId="1" xfId="1" applyFont="1" applyBorder="1" applyAlignment="1" applyProtection="1">
      <alignment horizontal="center" vertical="center" wrapText="1"/>
      <protection locked="0"/>
    </xf>
    <xf numFmtId="0" fontId="1" fillId="7" borderId="1" xfId="0" applyFont="1" applyFill="1" applyBorder="1" applyAlignment="1" applyProtection="1">
      <alignment vertical="center" wrapText="1"/>
      <protection locked="0"/>
    </xf>
    <xf numFmtId="0" fontId="4" fillId="0" borderId="1" xfId="0" applyFont="1" applyBorder="1" applyAlignment="1" applyProtection="1">
      <alignment vertical="center" wrapText="1"/>
      <protection locked="0" hidden="1"/>
    </xf>
    <xf numFmtId="0" fontId="4" fillId="0" borderId="1" xfId="0" applyFont="1" applyBorder="1" applyAlignment="1" applyProtection="1">
      <alignment vertical="center" wrapText="1"/>
      <protection locked="0"/>
    </xf>
    <xf numFmtId="9" fontId="0" fillId="0" borderId="1" xfId="1" applyFont="1" applyBorder="1" applyAlignment="1" applyProtection="1">
      <alignment vertical="center" wrapText="1"/>
      <protection locked="0"/>
    </xf>
    <xf numFmtId="9" fontId="0" fillId="0" borderId="1" xfId="1" applyFont="1" applyBorder="1" applyAlignment="1" applyProtection="1">
      <alignment horizontal="right" vertical="center" wrapText="1"/>
      <protection locked="0"/>
    </xf>
    <xf numFmtId="0" fontId="0" fillId="0" borderId="5" xfId="0" quotePrefix="1" applyBorder="1" applyAlignment="1" applyProtection="1">
      <alignment horizontal="left" vertical="center" wrapText="1"/>
      <protection hidden="1"/>
    </xf>
    <xf numFmtId="0" fontId="0" fillId="0" borderId="1" xfId="0" applyBorder="1" applyAlignment="1" applyProtection="1">
      <alignment horizontal="justify" vertical="center" wrapText="1"/>
      <protection locked="0" hidden="1"/>
    </xf>
    <xf numFmtId="0" fontId="0" fillId="0" borderId="1" xfId="0" applyBorder="1" applyAlignment="1" applyProtection="1">
      <alignment horizontal="center" vertical="center" wrapText="1"/>
      <protection locked="0" hidden="1"/>
    </xf>
    <xf numFmtId="14" fontId="0" fillId="0" borderId="1" xfId="0" applyNumberFormat="1" applyBorder="1" applyAlignment="1" applyProtection="1">
      <alignment horizontal="center" vertical="center" wrapText="1"/>
      <protection locked="0" hidden="1"/>
    </xf>
    <xf numFmtId="0" fontId="0" fillId="0" borderId="1" xfId="0" applyBorder="1" applyAlignment="1" applyProtection="1">
      <alignment horizontal="left" vertical="center" wrapText="1"/>
      <protection locked="0" hidden="1"/>
    </xf>
    <xf numFmtId="0" fontId="0" fillId="0" borderId="5" xfId="0" applyBorder="1" applyAlignment="1" applyProtection="1">
      <alignment horizontal="left" vertical="center" wrapText="1"/>
      <protection hidden="1"/>
    </xf>
    <xf numFmtId="0" fontId="14" fillId="8" borderId="1" xfId="0" applyFont="1" applyFill="1" applyBorder="1" applyAlignment="1">
      <alignment horizontal="center" vertical="center"/>
    </xf>
    <xf numFmtId="14" fontId="4" fillId="0" borderId="1" xfId="0" applyNumberFormat="1" applyFont="1" applyBorder="1" applyAlignment="1">
      <alignment vertical="center"/>
    </xf>
    <xf numFmtId="0" fontId="4" fillId="0" borderId="1" xfId="0" applyFont="1" applyBorder="1" applyAlignment="1">
      <alignment vertical="center"/>
    </xf>
    <xf numFmtId="0" fontId="14" fillId="8" borderId="12" xfId="0" applyFont="1" applyFill="1" applyBorder="1" applyAlignment="1">
      <alignment horizontal="center" vertical="center"/>
    </xf>
    <xf numFmtId="0" fontId="14" fillId="8" borderId="20" xfId="0" applyFont="1" applyFill="1" applyBorder="1" applyAlignment="1">
      <alignment horizontal="center" vertical="center"/>
    </xf>
    <xf numFmtId="0" fontId="14" fillId="8" borderId="38" xfId="0" applyFont="1" applyFill="1" applyBorder="1" applyAlignment="1">
      <alignment horizontal="center" vertical="center"/>
    </xf>
    <xf numFmtId="0" fontId="14" fillId="8" borderId="33" xfId="0" applyFont="1" applyFill="1" applyBorder="1" applyAlignment="1">
      <alignment horizontal="center" vertical="center"/>
    </xf>
    <xf numFmtId="0" fontId="4" fillId="0" borderId="20" xfId="0" applyFont="1" applyBorder="1" applyAlignment="1">
      <alignment horizontal="left" vertical="center" wrapText="1"/>
    </xf>
    <xf numFmtId="0" fontId="4" fillId="0" borderId="38" xfId="0" applyFont="1" applyBorder="1" applyAlignment="1">
      <alignment horizontal="left" vertical="center" wrapText="1"/>
    </xf>
    <xf numFmtId="0" fontId="4" fillId="0" borderId="33" xfId="0" applyFont="1" applyBorder="1" applyAlignment="1">
      <alignment horizontal="left" vertical="center" wrapText="1"/>
    </xf>
    <xf numFmtId="0" fontId="14" fillId="8" borderId="1" xfId="0" applyFont="1" applyFill="1" applyBorder="1" applyAlignment="1">
      <alignment horizontal="center" vertical="center"/>
    </xf>
    <xf numFmtId="0" fontId="4"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hidden="1"/>
    </xf>
    <xf numFmtId="0" fontId="8" fillId="3" borderId="22" xfId="0" applyFont="1" applyFill="1" applyBorder="1" applyAlignment="1" applyProtection="1">
      <alignment horizontal="center" vertical="center" wrapText="1"/>
      <protection hidden="1"/>
    </xf>
    <xf numFmtId="0" fontId="19" fillId="8" borderId="1" xfId="0" applyFont="1" applyFill="1" applyBorder="1" applyAlignment="1" applyProtection="1">
      <alignment horizontal="center" vertical="center" wrapText="1"/>
      <protection hidden="1"/>
    </xf>
    <xf numFmtId="0" fontId="7" fillId="13" borderId="1" xfId="0" applyFont="1" applyFill="1" applyBorder="1" applyAlignment="1" applyProtection="1">
      <alignment horizontal="center" vertical="center" wrapText="1"/>
      <protection hidden="1"/>
    </xf>
    <xf numFmtId="0" fontId="7" fillId="4" borderId="1" xfId="0" applyFont="1" applyFill="1" applyBorder="1" applyAlignment="1" applyProtection="1">
      <alignment horizontal="center" vertical="center" wrapText="1"/>
      <protection hidden="1"/>
    </xf>
    <xf numFmtId="0" fontId="7" fillId="4" borderId="20"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wrapText="1"/>
      <protection hidden="1"/>
    </xf>
    <xf numFmtId="0" fontId="9" fillId="8" borderId="3" xfId="0" applyFont="1" applyFill="1" applyBorder="1" applyAlignment="1" applyProtection="1">
      <alignment horizontal="center" vertical="center"/>
      <protection hidden="1"/>
    </xf>
    <xf numFmtId="0" fontId="9" fillId="8" borderId="4" xfId="0" applyFont="1" applyFill="1" applyBorder="1" applyAlignment="1" applyProtection="1">
      <alignment horizontal="center" vertical="center"/>
      <protection hidden="1"/>
    </xf>
    <xf numFmtId="0" fontId="9" fillId="8" borderId="5" xfId="0" applyFont="1" applyFill="1" applyBorder="1" applyAlignment="1" applyProtection="1">
      <alignment horizontal="center" vertical="center"/>
      <protection hidden="1"/>
    </xf>
    <xf numFmtId="0" fontId="9" fillId="8" borderId="1" xfId="0" applyFont="1" applyFill="1" applyBorder="1" applyAlignment="1" applyProtection="1">
      <alignment horizontal="center" vertical="center"/>
      <protection hidden="1"/>
    </xf>
    <xf numFmtId="0" fontId="10" fillId="12" borderId="4" xfId="0" applyFont="1" applyFill="1" applyBorder="1" applyAlignment="1" applyProtection="1">
      <alignment horizontal="center" vertical="center" wrapText="1"/>
      <protection hidden="1"/>
    </xf>
    <xf numFmtId="0" fontId="10" fillId="12" borderId="1" xfId="0" applyFont="1" applyFill="1" applyBorder="1" applyAlignment="1" applyProtection="1">
      <alignment horizontal="center" vertical="center" wrapText="1"/>
      <protection hidden="1"/>
    </xf>
    <xf numFmtId="0" fontId="10" fillId="13" borderId="4" xfId="0" applyFont="1" applyFill="1" applyBorder="1" applyAlignment="1" applyProtection="1">
      <alignment horizontal="center" vertical="center"/>
      <protection hidden="1"/>
    </xf>
    <xf numFmtId="9" fontId="9" fillId="6" borderId="4" xfId="1" applyFont="1" applyFill="1" applyBorder="1" applyAlignment="1" applyProtection="1">
      <alignment horizontal="center" vertical="center"/>
      <protection hidden="1"/>
    </xf>
    <xf numFmtId="9" fontId="9" fillId="6" borderId="24" xfId="1" applyFont="1" applyFill="1" applyBorder="1" applyAlignment="1" applyProtection="1">
      <alignment horizontal="center" vertical="center"/>
      <protection hidden="1"/>
    </xf>
    <xf numFmtId="0" fontId="9" fillId="5" borderId="3" xfId="0" applyFont="1" applyFill="1" applyBorder="1" applyAlignment="1" applyProtection="1">
      <alignment horizontal="center" vertical="center"/>
      <protection hidden="1"/>
    </xf>
    <xf numFmtId="0" fontId="9" fillId="5" borderId="4" xfId="0" applyFont="1" applyFill="1" applyBorder="1" applyAlignment="1" applyProtection="1">
      <alignment horizontal="center" vertical="center"/>
      <protection hidden="1"/>
    </xf>
    <xf numFmtId="0" fontId="9" fillId="5" borderId="21" xfId="0" applyFont="1" applyFill="1" applyBorder="1" applyAlignment="1" applyProtection="1">
      <alignment horizontal="center" vertical="center"/>
      <protection hidden="1"/>
    </xf>
    <xf numFmtId="0" fontId="8" fillId="2" borderId="1" xfId="0" applyFont="1" applyFill="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hidden="1"/>
    </xf>
    <xf numFmtId="9" fontId="1" fillId="0" borderId="1" xfId="1" applyFont="1" applyBorder="1" applyAlignment="1" applyProtection="1">
      <alignment horizontal="center" vertical="center" wrapText="1"/>
      <protection locked="0"/>
    </xf>
    <xf numFmtId="9" fontId="6" fillId="0" borderId="1" xfId="1" applyFont="1" applyBorder="1" applyAlignment="1" applyProtection="1">
      <alignment horizontal="center" vertical="center" wrapText="1"/>
      <protection locked="0"/>
    </xf>
    <xf numFmtId="0" fontId="8" fillId="11" borderId="1" xfId="0" applyFont="1" applyFill="1" applyBorder="1" applyAlignment="1" applyProtection="1">
      <alignment horizontal="center" vertical="center" wrapText="1"/>
      <protection locked="0"/>
    </xf>
    <xf numFmtId="9" fontId="0" fillId="0" borderId="1" xfId="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6" fillId="10" borderId="1" xfId="0" applyFont="1" applyFill="1" applyBorder="1" applyAlignment="1" applyProtection="1">
      <alignment horizontal="center" vertical="center" wrapText="1"/>
      <protection locked="0"/>
    </xf>
    <xf numFmtId="0" fontId="6" fillId="11"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0" fontId="3" fillId="0" borderId="1" xfId="0" applyFont="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hidden="1"/>
    </xf>
    <xf numFmtId="9" fontId="12" fillId="0" borderId="1" xfId="1" applyFont="1" applyBorder="1" applyAlignment="1" applyProtection="1">
      <alignment horizontal="left" vertical="center" wrapText="1"/>
      <protection locked="0"/>
    </xf>
    <xf numFmtId="9" fontId="6" fillId="10" borderId="1" xfId="1" applyFont="1" applyFill="1" applyBorder="1" applyAlignment="1" applyProtection="1">
      <alignment horizontal="center" vertical="center" wrapText="1"/>
      <protection locked="0"/>
    </xf>
    <xf numFmtId="9" fontId="6" fillId="2" borderId="1" xfId="1"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9" fontId="1" fillId="0" borderId="4" xfId="1"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14" fontId="1" fillId="0" borderId="1" xfId="0" applyNumberFormat="1" applyFont="1" applyBorder="1" applyAlignment="1" applyProtection="1">
      <alignment horizontal="center" vertical="center" wrapText="1"/>
      <protection locked="0" hidden="1"/>
    </xf>
    <xf numFmtId="0" fontId="0" fillId="0" borderId="1" xfId="0" applyBorder="1" applyAlignment="1" applyProtection="1">
      <alignment horizontal="center" vertical="center" wrapText="1"/>
      <protection locked="0"/>
    </xf>
    <xf numFmtId="9" fontId="6" fillId="2" borderId="4" xfId="1"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9" fontId="6" fillId="0" borderId="4" xfId="1"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8" fillId="0" borderId="24"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protection hidden="1"/>
    </xf>
    <xf numFmtId="0" fontId="2" fillId="0" borderId="6" xfId="0" applyFont="1" applyBorder="1" applyAlignment="1" applyProtection="1">
      <alignment horizontal="center" vertical="center"/>
      <protection hidden="1"/>
    </xf>
    <xf numFmtId="0" fontId="0" fillId="0" borderId="4" xfId="0" applyBorder="1" applyAlignment="1" applyProtection="1">
      <alignment horizontal="center" vertical="center" wrapText="1"/>
      <protection hidden="1"/>
    </xf>
    <xf numFmtId="0" fontId="0" fillId="0" borderId="7" xfId="0" applyBorder="1" applyAlignment="1" applyProtection="1">
      <alignment horizontal="center" vertical="center" wrapText="1"/>
      <protection hidden="1"/>
    </xf>
    <xf numFmtId="0" fontId="1" fillId="0" borderId="7"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hidden="1"/>
    </xf>
    <xf numFmtId="43" fontId="0" fillId="0" borderId="1" xfId="2"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6" fillId="10" borderId="4"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hidden="1"/>
    </xf>
    <xf numFmtId="9" fontId="1" fillId="0" borderId="7" xfId="1" applyFont="1" applyBorder="1" applyAlignment="1" applyProtection="1">
      <alignment horizontal="center" vertical="center" wrapText="1"/>
      <protection locked="0"/>
    </xf>
    <xf numFmtId="9" fontId="6" fillId="0" borderId="7" xfId="1" applyFont="1" applyBorder="1" applyAlignment="1" applyProtection="1">
      <alignment horizontal="center" vertical="center" wrapText="1"/>
      <protection locked="0"/>
    </xf>
    <xf numFmtId="0" fontId="0" fillId="0" borderId="4" xfId="0" applyBorder="1" applyAlignment="1" applyProtection="1">
      <alignment horizontal="left" vertical="center" wrapText="1"/>
      <protection hidden="1"/>
    </xf>
    <xf numFmtId="0" fontId="0" fillId="0" borderId="7" xfId="0" applyBorder="1" applyAlignment="1" applyProtection="1">
      <alignment horizontal="left" vertical="center" wrapText="1"/>
      <protection hidden="1"/>
    </xf>
    <xf numFmtId="0" fontId="8" fillId="2" borderId="7" xfId="0" applyFont="1" applyFill="1" applyBorder="1" applyAlignment="1" applyProtection="1">
      <alignment horizontal="center" vertical="center" wrapText="1"/>
      <protection locked="0"/>
    </xf>
    <xf numFmtId="0" fontId="8" fillId="0" borderId="26"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hidden="1"/>
    </xf>
    <xf numFmtId="0" fontId="2" fillId="0" borderId="7" xfId="0" applyFont="1" applyBorder="1" applyAlignment="1" applyProtection="1">
      <alignment horizontal="center" vertical="center" wrapText="1"/>
      <protection hidden="1"/>
    </xf>
    <xf numFmtId="0" fontId="6" fillId="0" borderId="4"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8" fillId="0" borderId="7" xfId="0" applyFont="1" applyBorder="1" applyAlignment="1" applyProtection="1">
      <alignment horizontal="center" vertical="center" wrapText="1"/>
      <protection locked="0"/>
    </xf>
    <xf numFmtId="0" fontId="6" fillId="11" borderId="4" xfId="0" applyFont="1" applyFill="1" applyBorder="1" applyAlignment="1" applyProtection="1">
      <alignment horizontal="center" vertical="center" wrapText="1"/>
      <protection locked="0"/>
    </xf>
    <xf numFmtId="0" fontId="6" fillId="11" borderId="7"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8" fillId="11" borderId="4" xfId="0" applyFont="1" applyFill="1" applyBorder="1" applyAlignment="1" applyProtection="1">
      <alignment horizontal="center" vertical="center" wrapText="1"/>
      <protection locked="0"/>
    </xf>
    <xf numFmtId="0" fontId="8" fillId="11" borderId="7" xfId="0" applyFont="1" applyFill="1" applyBorder="1" applyAlignment="1" applyProtection="1">
      <alignment horizontal="center" vertical="center" wrapText="1"/>
      <protection locked="0"/>
    </xf>
    <xf numFmtId="0" fontId="1" fillId="0" borderId="14" xfId="0" applyFont="1" applyBorder="1" applyAlignment="1" applyProtection="1">
      <alignment horizontal="center" vertical="center" wrapText="1"/>
      <protection locked="0"/>
    </xf>
    <xf numFmtId="9" fontId="1" fillId="0" borderId="14" xfId="1"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6" fillId="10" borderId="14"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28" fillId="4" borderId="1" xfId="0" applyFont="1" applyFill="1" applyBorder="1" applyAlignment="1" applyProtection="1">
      <alignment horizontal="center" vertical="center" wrapText="1"/>
      <protection hidden="1"/>
    </xf>
    <xf numFmtId="0" fontId="28" fillId="4" borderId="20" xfId="0" applyFont="1" applyFill="1" applyBorder="1" applyAlignment="1" applyProtection="1">
      <alignment horizontal="center" vertical="center" wrapText="1"/>
      <protection hidden="1"/>
    </xf>
    <xf numFmtId="0" fontId="28" fillId="13" borderId="8" xfId="0" applyFont="1" applyFill="1" applyBorder="1" applyAlignment="1" applyProtection="1">
      <alignment horizontal="center" vertical="center" wrapText="1"/>
      <protection hidden="1"/>
    </xf>
    <xf numFmtId="0" fontId="28" fillId="13" borderId="30" xfId="0" applyFont="1" applyFill="1" applyBorder="1" applyAlignment="1" applyProtection="1">
      <alignment horizontal="center" vertical="center" wrapText="1"/>
      <protection hidden="1"/>
    </xf>
    <xf numFmtId="0" fontId="26" fillId="8" borderId="3" xfId="0" applyFont="1" applyFill="1" applyBorder="1" applyAlignment="1" applyProtection="1">
      <alignment horizontal="center" vertical="center"/>
      <protection hidden="1"/>
    </xf>
    <xf numFmtId="0" fontId="26" fillId="8" borderId="4" xfId="0" applyFont="1" applyFill="1" applyBorder="1" applyAlignment="1" applyProtection="1">
      <alignment horizontal="center" vertical="center"/>
      <protection hidden="1"/>
    </xf>
    <xf numFmtId="0" fontId="26" fillId="8" borderId="5" xfId="0" applyFont="1" applyFill="1" applyBorder="1" applyAlignment="1" applyProtection="1">
      <alignment horizontal="center" vertical="center"/>
      <protection hidden="1"/>
    </xf>
    <xf numFmtId="0" fontId="26" fillId="8" borderId="1" xfId="0" applyFont="1" applyFill="1" applyBorder="1" applyAlignment="1" applyProtection="1">
      <alignment horizontal="center" vertical="center"/>
      <protection hidden="1"/>
    </xf>
    <xf numFmtId="0" fontId="26" fillId="8" borderId="1" xfId="0" applyFont="1" applyFill="1" applyBorder="1" applyAlignment="1" applyProtection="1">
      <alignment horizontal="center" vertical="center" wrapText="1"/>
      <protection hidden="1"/>
    </xf>
    <xf numFmtId="0" fontId="28" fillId="13" borderId="1" xfId="0" applyFont="1" applyFill="1" applyBorder="1" applyAlignment="1" applyProtection="1">
      <alignment horizontal="center" vertical="center" wrapText="1"/>
      <protection hidden="1"/>
    </xf>
    <xf numFmtId="0" fontId="28" fillId="12" borderId="4" xfId="0" applyFont="1" applyFill="1" applyBorder="1" applyAlignment="1" applyProtection="1">
      <alignment horizontal="center" vertical="center" wrapText="1"/>
      <protection hidden="1"/>
    </xf>
    <xf numFmtId="0" fontId="28" fillId="12" borderId="1" xfId="0" applyFont="1" applyFill="1" applyBorder="1" applyAlignment="1" applyProtection="1">
      <alignment horizontal="center" vertical="center" wrapText="1"/>
      <protection hidden="1"/>
    </xf>
    <xf numFmtId="0" fontId="28" fillId="13" borderId="4" xfId="0" applyFont="1" applyFill="1" applyBorder="1" applyAlignment="1" applyProtection="1">
      <alignment horizontal="center" vertical="center"/>
      <protection hidden="1"/>
    </xf>
    <xf numFmtId="0" fontId="25" fillId="3" borderId="11" xfId="0" applyFont="1" applyFill="1" applyBorder="1" applyAlignment="1" applyProtection="1">
      <alignment horizontal="center" vertical="center" wrapText="1"/>
      <protection hidden="1"/>
    </xf>
    <xf numFmtId="0" fontId="25" fillId="3" borderId="12" xfId="0" applyFont="1" applyFill="1" applyBorder="1" applyAlignment="1" applyProtection="1">
      <alignment horizontal="center" vertical="center" wrapText="1"/>
      <protection hidden="1"/>
    </xf>
    <xf numFmtId="0" fontId="26" fillId="5" borderId="37" xfId="0" applyFont="1" applyFill="1" applyBorder="1" applyAlignment="1" applyProtection="1">
      <alignment horizontal="center" vertical="center"/>
      <protection hidden="1"/>
    </xf>
    <xf numFmtId="0" fontId="26" fillId="5" borderId="0" xfId="0" applyFont="1" applyFill="1" applyAlignment="1" applyProtection="1">
      <alignment horizontal="center" vertical="center"/>
      <protection hidden="1"/>
    </xf>
    <xf numFmtId="0" fontId="25" fillId="3" borderId="1" xfId="0" applyFont="1" applyFill="1" applyBorder="1" applyAlignment="1" applyProtection="1">
      <alignment horizontal="center" vertical="center" wrapText="1"/>
      <protection hidden="1"/>
    </xf>
    <xf numFmtId="0" fontId="25" fillId="3" borderId="5" xfId="0" applyFont="1" applyFill="1" applyBorder="1" applyAlignment="1" applyProtection="1">
      <alignment horizontal="center" vertical="center" wrapText="1"/>
      <protection hidden="1"/>
    </xf>
    <xf numFmtId="9" fontId="26" fillId="6" borderId="4" xfId="1" applyFont="1" applyFill="1" applyBorder="1" applyAlignment="1" applyProtection="1">
      <alignment horizontal="center" vertical="center"/>
      <protection hidden="1"/>
    </xf>
    <xf numFmtId="9" fontId="26" fillId="6" borderId="24" xfId="1" applyFont="1" applyFill="1" applyBorder="1" applyAlignment="1" applyProtection="1">
      <alignment horizontal="center" vertical="center"/>
      <protection hidden="1"/>
    </xf>
    <xf numFmtId="9" fontId="6" fillId="0" borderId="8" xfId="1" applyFont="1" applyBorder="1" applyAlignment="1" applyProtection="1">
      <alignment horizontal="center" vertical="center" wrapText="1"/>
      <protection locked="0"/>
    </xf>
    <xf numFmtId="9" fontId="6" fillId="0" borderId="14" xfId="1" applyFont="1" applyBorder="1" applyAlignment="1" applyProtection="1">
      <alignment horizontal="center" vertical="center" wrapText="1"/>
      <protection locked="0"/>
    </xf>
    <xf numFmtId="0" fontId="8" fillId="2" borderId="8" xfId="0" applyFont="1" applyFill="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6" fillId="10" borderId="8"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9" fontId="1" fillId="0" borderId="8" xfId="1" applyFont="1" applyBorder="1" applyAlignment="1" applyProtection="1">
      <alignment horizontal="center" vertical="center" wrapText="1"/>
      <protection locked="0"/>
    </xf>
    <xf numFmtId="0" fontId="1" fillId="0" borderId="8" xfId="0" applyFont="1" applyBorder="1" applyAlignment="1" applyProtection="1">
      <alignment horizontal="left" vertical="center" wrapText="1"/>
      <protection locked="0"/>
    </xf>
    <xf numFmtId="0" fontId="1" fillId="0" borderId="14" xfId="0" applyFont="1" applyBorder="1" applyAlignment="1" applyProtection="1">
      <alignment horizontal="left" vertical="center" wrapText="1"/>
      <protection locked="0"/>
    </xf>
    <xf numFmtId="0" fontId="2" fillId="0" borderId="10"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9" fontId="6" fillId="0" borderId="2" xfId="1" applyFont="1" applyBorder="1" applyAlignment="1" applyProtection="1">
      <alignment horizontal="center" vertical="center" wrapText="1"/>
      <protection locked="0"/>
    </xf>
    <xf numFmtId="9" fontId="6" fillId="0" borderId="30" xfId="1" applyFont="1" applyBorder="1" applyAlignment="1" applyProtection="1">
      <alignment horizontal="center" vertical="center" wrapText="1"/>
      <protection locked="0"/>
    </xf>
    <xf numFmtId="0" fontId="6" fillId="2" borderId="30" xfId="0" applyFont="1" applyFill="1" applyBorder="1" applyAlignment="1" applyProtection="1">
      <alignment horizontal="center" vertical="center" wrapText="1"/>
      <protection locked="0"/>
    </xf>
    <xf numFmtId="0" fontId="10" fillId="0" borderId="5" xfId="0" applyFont="1" applyBorder="1" applyAlignment="1" applyProtection="1">
      <alignment horizontal="center" vertical="center" wrapText="1"/>
      <protection locked="0"/>
    </xf>
    <xf numFmtId="9" fontId="3" fillId="0" borderId="1" xfId="1"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hidden="1"/>
    </xf>
    <xf numFmtId="0" fontId="7" fillId="0" borderId="1" xfId="0" applyFont="1" applyBorder="1" applyAlignment="1" applyProtection="1">
      <alignment horizontal="center" vertical="center" wrapText="1"/>
      <protection locked="0"/>
    </xf>
    <xf numFmtId="0" fontId="7" fillId="2" borderId="1" xfId="0" applyFont="1" applyFill="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29" fillId="10" borderId="1" xfId="0" applyFont="1" applyFill="1" applyBorder="1" applyAlignment="1" applyProtection="1">
      <alignment horizontal="center" vertical="center" wrapText="1"/>
      <protection locked="0"/>
    </xf>
    <xf numFmtId="9" fontId="29" fillId="10" borderId="1" xfId="1" applyFont="1" applyFill="1" applyBorder="1" applyAlignment="1" applyProtection="1">
      <alignment horizontal="center" vertical="center" wrapText="1"/>
      <protection locked="0"/>
    </xf>
    <xf numFmtId="0" fontId="29" fillId="2" borderId="1" xfId="0" applyFont="1" applyFill="1" applyBorder="1" applyAlignment="1" applyProtection="1">
      <alignment horizontal="center" vertical="center" wrapText="1"/>
      <protection locked="0"/>
    </xf>
    <xf numFmtId="9" fontId="4" fillId="0" borderId="1" xfId="1" applyFont="1" applyFill="1" applyBorder="1" applyAlignment="1" applyProtection="1">
      <alignment horizontal="left" vertical="center" wrapText="1"/>
      <protection locked="0"/>
    </xf>
    <xf numFmtId="9" fontId="29" fillId="2" borderId="1" xfId="1" applyFont="1" applyFill="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9" fontId="0" fillId="0" borderId="8" xfId="1" applyFont="1" applyBorder="1" applyAlignment="1" applyProtection="1">
      <alignment horizontal="center" vertical="center" wrapText="1"/>
      <protection locked="0"/>
    </xf>
    <xf numFmtId="9" fontId="0" fillId="0" borderId="2" xfId="1" applyFont="1" applyBorder="1" applyAlignment="1" applyProtection="1">
      <alignment horizontal="center" vertical="center" wrapText="1"/>
      <protection locked="0"/>
    </xf>
    <xf numFmtId="9" fontId="0" fillId="0" borderId="30" xfId="1" applyFont="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hidden="1"/>
    </xf>
    <xf numFmtId="0" fontId="0" fillId="0" borderId="2" xfId="0" applyBorder="1" applyAlignment="1" applyProtection="1">
      <alignment horizontal="center" vertical="center" wrapText="1"/>
      <protection locked="0" hidden="1"/>
    </xf>
    <xf numFmtId="0" fontId="0" fillId="0" borderId="30" xfId="0" applyBorder="1" applyAlignment="1" applyProtection="1">
      <alignment horizontal="center" vertical="center" wrapText="1"/>
      <protection locked="0" hidden="1"/>
    </xf>
    <xf numFmtId="9" fontId="0" fillId="0" borderId="1" xfId="1"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hidden="1"/>
    </xf>
    <xf numFmtId="0" fontId="0" fillId="0" borderId="1" xfId="0" applyBorder="1" applyAlignment="1" applyProtection="1">
      <alignment horizontal="center" vertical="center" wrapText="1"/>
      <protection locked="0" hidden="1"/>
    </xf>
    <xf numFmtId="0" fontId="6" fillId="10" borderId="2" xfId="0" applyFont="1" applyFill="1" applyBorder="1" applyAlignment="1" applyProtection="1">
      <alignment horizontal="center" vertical="center" wrapText="1"/>
      <protection locked="0"/>
    </xf>
    <xf numFmtId="0" fontId="6" fillId="10" borderId="30" xfId="0" applyFont="1" applyFill="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6" fillId="0" borderId="27" xfId="0" applyFont="1" applyBorder="1" applyAlignment="1" applyProtection="1">
      <alignment horizontal="center" vertical="center" wrapText="1"/>
      <protection locked="0"/>
    </xf>
    <xf numFmtId="0" fontId="6" fillId="0" borderId="28" xfId="0" applyFont="1" applyBorder="1" applyAlignment="1" applyProtection="1">
      <alignment horizontal="center" vertical="center" wrapText="1"/>
      <protection locked="0"/>
    </xf>
    <xf numFmtId="0" fontId="6" fillId="0" borderId="29"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31" xfId="0" applyFont="1" applyBorder="1" applyAlignment="1" applyProtection="1">
      <alignment horizontal="center" vertical="center" wrapText="1"/>
      <protection locked="0"/>
    </xf>
    <xf numFmtId="0" fontId="6" fillId="0" borderId="32" xfId="0" applyFont="1" applyBorder="1" applyAlignment="1" applyProtection="1">
      <alignment horizontal="center" vertical="center" wrapText="1"/>
      <protection locked="0"/>
    </xf>
    <xf numFmtId="0" fontId="8" fillId="0" borderId="21" xfId="0" applyFont="1" applyBorder="1" applyAlignment="1" applyProtection="1">
      <alignment horizontal="center" vertical="center" wrapText="1"/>
      <protection locked="0"/>
    </xf>
    <xf numFmtId="0" fontId="8" fillId="0" borderId="23" xfId="0" applyFont="1" applyBorder="1" applyAlignment="1" applyProtection="1">
      <alignment horizontal="center" vertical="center" wrapText="1"/>
      <protection locked="0"/>
    </xf>
  </cellXfs>
  <cellStyles count="7">
    <cellStyle name="Hipervínculo" xfId="4" builtinId="8"/>
    <cellStyle name="Hyperlink" xfId="3" xr:uid="{00000000-0005-0000-0000-000001000000}"/>
    <cellStyle name="Hyperlink 2" xfId="6" xr:uid="{6C700EED-4091-4DC9-B8FC-7AA43F459BE7}"/>
    <cellStyle name="Millares" xfId="2" builtinId="3"/>
    <cellStyle name="Normal" xfId="0" builtinId="0"/>
    <cellStyle name="Percent 2" xfId="5" xr:uid="{8711109F-B0FE-4D7C-BC9A-D773FCD58E5B}"/>
    <cellStyle name="Porcentaje" xfId="1" builtinId="5"/>
  </cellStyles>
  <dxfs count="392">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92D050"/>
        </patternFill>
      </fill>
    </dxf>
    <dxf>
      <font>
        <b/>
        <i val="0"/>
        <color auto="1"/>
      </font>
      <fill>
        <patternFill>
          <bgColor rgb="FFFFFF00"/>
        </patternFill>
      </fill>
    </dxf>
    <dxf>
      <font>
        <b/>
        <i val="0"/>
        <color auto="1"/>
      </font>
      <fill>
        <patternFill>
          <bgColor theme="5" tint="-0.24994659260841701"/>
        </patternFill>
      </fill>
    </dxf>
    <dxf>
      <font>
        <b/>
        <i val="0"/>
        <color theme="0"/>
      </font>
      <fill>
        <patternFill>
          <bgColor rgb="FFC0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s>
  <tableStyles count="0" defaultTableStyle="TableStyleMedium2" defaultPivotStyle="PivotStyleLight16"/>
  <colors>
    <mruColors>
      <color rgb="FF0000FF"/>
      <color rgb="FFE37303"/>
      <color rgb="FFF8F16E"/>
      <color rgb="FF35E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VD/Downloads/MATRIZ%20RIESGOS%202022%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AVD/Downloads/MATRIZ%20RIESGOS%202023%20APUESTA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AVD/Downloads/19_01_2023_MAPA_RIESGOS%20LOTERI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DAVD/Downloads/MATRIZ%20RIESGOS%202023%20V3.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estadistica\Downloads\Matriz-de-Riesgos-2023%20V2%20(2).xlsx" TargetMode="External"/><Relationship Id="rId1" Type="http://schemas.openxmlformats.org/officeDocument/2006/relationships/externalLinkPath" Target="Matriz-de-Riesgos-2023%20V2%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DAVD/Downloads/1-MATRIZ%20RIESGOS%202023%20(1).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loteriadbogota-my.sharepoint.com/personal/david_pinzon_loteriadebogota_com/Documents/2023/4.%20Riesgos/OCDI%20Matriz%20de%20riesgos%20V3.xlsx" TargetMode="External"/><Relationship Id="rId1" Type="http://schemas.openxmlformats.org/officeDocument/2006/relationships/externalLinkPath" Target="https://loteriadbogota-my.sharepoint.com/personal/david_pinzon_loteriadebogota_com/Documents/2023/4.%20Riesgos/OCDI%20Matriz%20de%20riesgos%20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 val="Ayudas diligenciamiento"/>
      <sheetName val="Inventario"/>
      <sheetName val="Fórmula"/>
      <sheetName val="Planeación y D Estratégico"/>
      <sheetName val="G. Comunicaciones"/>
      <sheetName val="Explotación JSA AP"/>
      <sheetName val="Recaudo"/>
      <sheetName val="Explotación JSA Loterías"/>
      <sheetName val="Control, Ins y Fisca"/>
      <sheetName val="Atención al cliente"/>
      <sheetName val="G TH"/>
      <sheetName val="G. Financiera"/>
      <sheetName val="Gestión ByS"/>
      <sheetName val="G. Documental"/>
      <sheetName val="G. TIC"/>
      <sheetName val="G Jurídica"/>
      <sheetName val="Evaluación Independiente G"/>
      <sheetName val="Control Disciplinario Interno"/>
      <sheetName val="Hoja1"/>
    </sheetNames>
    <sheetDataSet>
      <sheetData sheetId="0"/>
      <sheetData sheetId="1"/>
      <sheetData sheetId="2"/>
      <sheetData sheetId="3">
        <row r="1">
          <cell r="F1" t="str">
            <v>Probabilidad</v>
          </cell>
          <cell r="G1" t="str">
            <v>%</v>
          </cell>
          <cell r="H1" t="str">
            <v>Nivel de impacto</v>
          </cell>
          <cell r="I1" t="str">
            <v>%</v>
          </cell>
        </row>
        <row r="2">
          <cell r="F2" t="str">
            <v>Muy baja</v>
          </cell>
          <cell r="G2">
            <v>0.2</v>
          </cell>
          <cell r="H2" t="str">
            <v>Leve</v>
          </cell>
          <cell r="I2">
            <v>0.2</v>
          </cell>
        </row>
        <row r="3">
          <cell r="F3" t="str">
            <v>Baja</v>
          </cell>
          <cell r="G3">
            <v>0.4</v>
          </cell>
          <cell r="H3" t="str">
            <v>Menor</v>
          </cell>
          <cell r="I3">
            <v>0.4</v>
          </cell>
        </row>
        <row r="4">
          <cell r="F4" t="str">
            <v>Media</v>
          </cell>
          <cell r="G4">
            <v>0.6</v>
          </cell>
          <cell r="H4" t="str">
            <v>Moderado</v>
          </cell>
          <cell r="I4">
            <v>0.6</v>
          </cell>
        </row>
        <row r="5">
          <cell r="F5" t="str">
            <v>Alta</v>
          </cell>
          <cell r="G5">
            <v>0.8</v>
          </cell>
          <cell r="H5" t="str">
            <v>Mayor</v>
          </cell>
          <cell r="I5">
            <v>0.8</v>
          </cell>
        </row>
        <row r="6">
          <cell r="F6" t="str">
            <v>Muy alta</v>
          </cell>
          <cell r="G6">
            <v>1</v>
          </cell>
          <cell r="H6" t="str">
            <v>Catastrófico</v>
          </cell>
          <cell r="I6">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 val="Ayudas diligenciamiento"/>
      <sheetName val="Inventario"/>
      <sheetName val="Fórmula"/>
      <sheetName val="Riesgos de Corrupción"/>
      <sheetName val="Planeación y D Estratégico"/>
      <sheetName val="G. Comunicaciones"/>
      <sheetName val="Recaudo"/>
      <sheetName val="Explotación JSA AP"/>
      <sheetName val="Explotación JSA Loterías"/>
      <sheetName val="Control, Ins y Fisca"/>
      <sheetName val="Atención al cliente"/>
      <sheetName val="G TH"/>
      <sheetName val="G. Financiera"/>
      <sheetName val="Gestión ByS"/>
      <sheetName val="G. Documental"/>
      <sheetName val="G. TIC"/>
      <sheetName val="G Jurídica"/>
      <sheetName val="Evaluación Independiente G"/>
      <sheetName val="Control Disciplinario Interno"/>
      <sheetName val="Hoja1"/>
    </sheetNames>
    <sheetDataSet>
      <sheetData sheetId="0" refreshError="1"/>
      <sheetData sheetId="1" refreshError="1"/>
      <sheetData sheetId="2" refreshError="1"/>
      <sheetData sheetId="3" refreshError="1">
        <row r="1">
          <cell r="F1" t="str">
            <v>Probabilidad</v>
          </cell>
          <cell r="G1" t="str">
            <v>%</v>
          </cell>
          <cell r="H1" t="str">
            <v>Nivel de impacto</v>
          </cell>
          <cell r="I1" t="str">
            <v>%</v>
          </cell>
        </row>
        <row r="2">
          <cell r="C2" t="str">
            <v>Muy bajaLeve</v>
          </cell>
          <cell r="D2" t="str">
            <v>Bajo</v>
          </cell>
          <cell r="F2" t="str">
            <v>Muy baja</v>
          </cell>
          <cell r="G2">
            <v>0.2</v>
          </cell>
          <cell r="H2" t="str">
            <v>Leve</v>
          </cell>
          <cell r="I2">
            <v>0.2</v>
          </cell>
        </row>
        <row r="3">
          <cell r="C3" t="str">
            <v>Muy bajaMenor</v>
          </cell>
          <cell r="D3" t="str">
            <v>Bajo</v>
          </cell>
          <cell r="F3" t="str">
            <v>Baja</v>
          </cell>
          <cell r="G3">
            <v>0.4</v>
          </cell>
          <cell r="H3" t="str">
            <v>Menor</v>
          </cell>
          <cell r="I3">
            <v>0.4</v>
          </cell>
        </row>
        <row r="4">
          <cell r="C4" t="str">
            <v>Muy bajaModerado</v>
          </cell>
          <cell r="D4" t="str">
            <v>Moderado</v>
          </cell>
          <cell r="F4" t="str">
            <v>Media</v>
          </cell>
          <cell r="G4">
            <v>0.6</v>
          </cell>
          <cell r="H4" t="str">
            <v>Moderado</v>
          </cell>
          <cell r="I4">
            <v>0.6</v>
          </cell>
        </row>
        <row r="5">
          <cell r="C5" t="str">
            <v>Muy bajaMayor</v>
          </cell>
          <cell r="D5" t="str">
            <v>Alto</v>
          </cell>
          <cell r="F5" t="str">
            <v>Alta</v>
          </cell>
          <cell r="G5">
            <v>0.8</v>
          </cell>
          <cell r="H5" t="str">
            <v>Mayor</v>
          </cell>
          <cell r="I5">
            <v>0.8</v>
          </cell>
        </row>
        <row r="6">
          <cell r="C6" t="str">
            <v>Muy bajaCatastrófico</v>
          </cell>
          <cell r="D6" t="str">
            <v>Extremo</v>
          </cell>
          <cell r="F6" t="str">
            <v>Muy alta</v>
          </cell>
          <cell r="G6">
            <v>1</v>
          </cell>
          <cell r="H6" t="str">
            <v>Catastrófico</v>
          </cell>
          <cell r="I6">
            <v>1</v>
          </cell>
        </row>
        <row r="7">
          <cell r="C7" t="str">
            <v>BajaLeve</v>
          </cell>
          <cell r="D7" t="str">
            <v>Bajo</v>
          </cell>
        </row>
        <row r="8">
          <cell r="C8" t="str">
            <v>BajaMenor</v>
          </cell>
          <cell r="D8" t="str">
            <v>Moderado</v>
          </cell>
        </row>
        <row r="9">
          <cell r="C9" t="str">
            <v>BajaModerado</v>
          </cell>
          <cell r="D9" t="str">
            <v>Moderado</v>
          </cell>
        </row>
        <row r="10">
          <cell r="C10" t="str">
            <v>BajaMayor</v>
          </cell>
          <cell r="D10" t="str">
            <v>Alto</v>
          </cell>
        </row>
        <row r="11">
          <cell r="C11" t="str">
            <v>BajaCatastrófico</v>
          </cell>
          <cell r="D11" t="str">
            <v>Extremo</v>
          </cell>
        </row>
        <row r="12">
          <cell r="C12" t="str">
            <v>MediaLeve</v>
          </cell>
          <cell r="D12" t="str">
            <v>Moderado</v>
          </cell>
        </row>
        <row r="13">
          <cell r="C13" t="str">
            <v>MediaMenor</v>
          </cell>
          <cell r="D13" t="str">
            <v>Moderado</v>
          </cell>
        </row>
        <row r="14">
          <cell r="C14" t="str">
            <v>MediaModerado</v>
          </cell>
          <cell r="D14" t="str">
            <v>Moderado</v>
          </cell>
        </row>
        <row r="15">
          <cell r="C15" t="str">
            <v>MediaMayor</v>
          </cell>
          <cell r="D15" t="str">
            <v>Alto</v>
          </cell>
        </row>
        <row r="16">
          <cell r="C16" t="str">
            <v>MediaCatastrófico</v>
          </cell>
          <cell r="D16" t="str">
            <v>Extremo</v>
          </cell>
        </row>
        <row r="17">
          <cell r="C17" t="str">
            <v>AltaLeve</v>
          </cell>
          <cell r="D17" t="str">
            <v>Moderado</v>
          </cell>
        </row>
        <row r="18">
          <cell r="C18" t="str">
            <v>AltaMenor</v>
          </cell>
          <cell r="D18" t="str">
            <v>Moderado</v>
          </cell>
        </row>
        <row r="19">
          <cell r="C19" t="str">
            <v>AltaModerado</v>
          </cell>
          <cell r="D19" t="str">
            <v>Alto</v>
          </cell>
        </row>
        <row r="20">
          <cell r="C20" t="str">
            <v>AltaMayor</v>
          </cell>
          <cell r="D20" t="str">
            <v>Alto</v>
          </cell>
        </row>
        <row r="21">
          <cell r="C21" t="str">
            <v>AltaCatastrófico</v>
          </cell>
          <cell r="D21" t="str">
            <v>Extremo</v>
          </cell>
        </row>
        <row r="22">
          <cell r="C22" t="str">
            <v>Muy altaLeve</v>
          </cell>
          <cell r="D22" t="str">
            <v>Alto</v>
          </cell>
        </row>
        <row r="23">
          <cell r="C23" t="str">
            <v>Muy altaMenor</v>
          </cell>
          <cell r="D23" t="str">
            <v>Alto</v>
          </cell>
        </row>
        <row r="24">
          <cell r="C24" t="str">
            <v>Muy altaModerado</v>
          </cell>
          <cell r="D24" t="str">
            <v>Alto</v>
          </cell>
        </row>
        <row r="25">
          <cell r="C25" t="str">
            <v>Muy altaMayor</v>
          </cell>
          <cell r="D25" t="str">
            <v>Alto</v>
          </cell>
        </row>
        <row r="26">
          <cell r="C26" t="str">
            <v>Muy altaCatastrófico</v>
          </cell>
          <cell r="D26" t="str">
            <v>Extremo</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 val="Ayudas diligenciamiento"/>
      <sheetName val="Inventario"/>
      <sheetName val="Fórmula"/>
      <sheetName val="Planeación y D Estratégico"/>
      <sheetName val="G. Comunicaciones"/>
      <sheetName val="Explotación JSA AP"/>
      <sheetName val="Explotación JSA Loterías"/>
      <sheetName val="Recaudo"/>
      <sheetName val="Control, Ins y Fisca"/>
      <sheetName val="Atención al cliente"/>
      <sheetName val="G TH"/>
      <sheetName val="G. Financiera"/>
      <sheetName val="Gestión ByS"/>
      <sheetName val="G. Documental"/>
      <sheetName val="G. TIC"/>
      <sheetName val="G Jurídica"/>
      <sheetName val="Evaluación Independiente G"/>
      <sheetName val="Control Disciplinario Interno"/>
      <sheetName val="Hoja1"/>
    </sheetNames>
    <sheetDataSet>
      <sheetData sheetId="0"/>
      <sheetData sheetId="1"/>
      <sheetData sheetId="2"/>
      <sheetData sheetId="3">
        <row r="1">
          <cell r="F1" t="str">
            <v>Probabilidad</v>
          </cell>
          <cell r="G1" t="str">
            <v>%</v>
          </cell>
          <cell r="H1" t="str">
            <v>Nivel de impacto</v>
          </cell>
          <cell r="I1" t="str">
            <v>%</v>
          </cell>
        </row>
        <row r="2">
          <cell r="F2" t="str">
            <v>Muy baja</v>
          </cell>
          <cell r="G2">
            <v>0.2</v>
          </cell>
          <cell r="H2" t="str">
            <v>Leve</v>
          </cell>
          <cell r="I2">
            <v>0.2</v>
          </cell>
        </row>
        <row r="3">
          <cell r="F3" t="str">
            <v>Baja</v>
          </cell>
          <cell r="G3">
            <v>0.4</v>
          </cell>
          <cell r="H3" t="str">
            <v>Menor</v>
          </cell>
          <cell r="I3">
            <v>0.4</v>
          </cell>
        </row>
        <row r="4">
          <cell r="F4" t="str">
            <v>Media</v>
          </cell>
          <cell r="G4">
            <v>0.6</v>
          </cell>
          <cell r="H4" t="str">
            <v>Moderado</v>
          </cell>
          <cell r="I4">
            <v>0.6</v>
          </cell>
        </row>
        <row r="5">
          <cell r="F5" t="str">
            <v>Alta</v>
          </cell>
          <cell r="G5">
            <v>0.8</v>
          </cell>
          <cell r="H5" t="str">
            <v>Mayor</v>
          </cell>
          <cell r="I5">
            <v>0.8</v>
          </cell>
        </row>
        <row r="6">
          <cell r="F6" t="str">
            <v>Muy alta</v>
          </cell>
          <cell r="G6">
            <v>1</v>
          </cell>
          <cell r="H6" t="str">
            <v>Catastrófico</v>
          </cell>
          <cell r="I6">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órmula"/>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as"/>
      <sheetName val="Ayudas diligenciamiento"/>
      <sheetName val="Inventario"/>
      <sheetName val="Fórmula"/>
      <sheetName val="Riesgos de Corrupción"/>
      <sheetName val="Planeación y D Estratégico"/>
      <sheetName val="G. Comunicaciones"/>
      <sheetName val="Explotación JSA AP"/>
      <sheetName val="Explotación JSA Loterías"/>
      <sheetName val="Recaudo"/>
      <sheetName val="Control, Ins y Fisca"/>
      <sheetName val="Atención al cliente"/>
      <sheetName val="G. Financiera"/>
      <sheetName val="Gestión ByS"/>
      <sheetName val="G. Documental"/>
      <sheetName val="G. TIC"/>
      <sheetName val="G Jurídica"/>
      <sheetName val="Evaluación Independiente G"/>
      <sheetName val="Control Disciplinario Interno"/>
      <sheetName val="Hoja1"/>
    </sheetNames>
    <sheetDataSet>
      <sheetData sheetId="0"/>
      <sheetData sheetId="1"/>
      <sheetData sheetId="2"/>
      <sheetData sheetId="3">
        <row r="1">
          <cell r="F1" t="str">
            <v>Probabilidad</v>
          </cell>
          <cell r="G1" t="str">
            <v>%</v>
          </cell>
          <cell r="H1" t="str">
            <v>Nivel de impacto</v>
          </cell>
          <cell r="I1" t="str">
            <v>%</v>
          </cell>
        </row>
        <row r="2">
          <cell r="C2" t="str">
            <v>Muy bajaLeve</v>
          </cell>
          <cell r="D2" t="str">
            <v>Bajo</v>
          </cell>
          <cell r="F2" t="str">
            <v>Muy baja</v>
          </cell>
          <cell r="G2">
            <v>0.2</v>
          </cell>
          <cell r="H2" t="str">
            <v>Leve</v>
          </cell>
          <cell r="I2">
            <v>0.2</v>
          </cell>
        </row>
        <row r="3">
          <cell r="C3" t="str">
            <v>Muy bajaMenor</v>
          </cell>
          <cell r="D3" t="str">
            <v>Bajo</v>
          </cell>
          <cell r="F3" t="str">
            <v>Baja</v>
          </cell>
          <cell r="G3">
            <v>0.4</v>
          </cell>
          <cell r="H3" t="str">
            <v>Menor</v>
          </cell>
          <cell r="I3">
            <v>0.4</v>
          </cell>
        </row>
        <row r="4">
          <cell r="C4" t="str">
            <v>Muy bajaModerado</v>
          </cell>
          <cell r="D4" t="str">
            <v>Moderado</v>
          </cell>
          <cell r="F4" t="str">
            <v>Media</v>
          </cell>
          <cell r="G4">
            <v>0.6</v>
          </cell>
          <cell r="H4" t="str">
            <v>Moderado</v>
          </cell>
          <cell r="I4">
            <v>0.6</v>
          </cell>
        </row>
        <row r="5">
          <cell r="C5" t="str">
            <v>Muy bajaMayor</v>
          </cell>
          <cell r="D5" t="str">
            <v>Alto</v>
          </cell>
          <cell r="F5" t="str">
            <v>Alta</v>
          </cell>
          <cell r="G5">
            <v>0.8</v>
          </cell>
          <cell r="H5" t="str">
            <v>Mayor</v>
          </cell>
          <cell r="I5">
            <v>0.8</v>
          </cell>
        </row>
        <row r="6">
          <cell r="C6" t="str">
            <v>Muy bajaCatastrófico</v>
          </cell>
          <cell r="D6" t="str">
            <v>Extremo</v>
          </cell>
          <cell r="F6" t="str">
            <v>Muy alta</v>
          </cell>
          <cell r="G6">
            <v>1</v>
          </cell>
          <cell r="H6" t="str">
            <v>Catastrófico</v>
          </cell>
          <cell r="I6">
            <v>1</v>
          </cell>
        </row>
        <row r="7">
          <cell r="C7" t="str">
            <v>BajaLeve</v>
          </cell>
          <cell r="D7" t="str">
            <v>Bajo</v>
          </cell>
        </row>
        <row r="8">
          <cell r="C8" t="str">
            <v>BajaMenor</v>
          </cell>
          <cell r="D8" t="str">
            <v>Moderado</v>
          </cell>
        </row>
        <row r="9">
          <cell r="C9" t="str">
            <v>BajaModerado</v>
          </cell>
          <cell r="D9" t="str">
            <v>Moderado</v>
          </cell>
        </row>
        <row r="10">
          <cell r="C10" t="str">
            <v>BajaMayor</v>
          </cell>
          <cell r="D10" t="str">
            <v>Alto</v>
          </cell>
        </row>
        <row r="11">
          <cell r="C11" t="str">
            <v>BajaCatastrófico</v>
          </cell>
          <cell r="D11" t="str">
            <v>Extremo</v>
          </cell>
        </row>
        <row r="12">
          <cell r="C12" t="str">
            <v>MediaLeve</v>
          </cell>
          <cell r="D12" t="str">
            <v>Moderado</v>
          </cell>
        </row>
        <row r="13">
          <cell r="C13" t="str">
            <v>MediaMenor</v>
          </cell>
          <cell r="D13" t="str">
            <v>Moderado</v>
          </cell>
        </row>
        <row r="14">
          <cell r="C14" t="str">
            <v>MediaModerado</v>
          </cell>
          <cell r="D14" t="str">
            <v>Moderado</v>
          </cell>
        </row>
        <row r="15">
          <cell r="C15" t="str">
            <v>MediaMayor</v>
          </cell>
          <cell r="D15" t="str">
            <v>Alto</v>
          </cell>
        </row>
        <row r="16">
          <cell r="C16" t="str">
            <v>MediaCatastrófico</v>
          </cell>
          <cell r="D16" t="str">
            <v>Extremo</v>
          </cell>
        </row>
        <row r="17">
          <cell r="C17" t="str">
            <v>AltaLeve</v>
          </cell>
          <cell r="D17" t="str">
            <v>Moderado</v>
          </cell>
        </row>
        <row r="18">
          <cell r="C18" t="str">
            <v>AltaMenor</v>
          </cell>
          <cell r="D18" t="str">
            <v>Moderado</v>
          </cell>
        </row>
        <row r="19">
          <cell r="C19" t="str">
            <v>AltaModerado</v>
          </cell>
          <cell r="D19" t="str">
            <v>Alto</v>
          </cell>
        </row>
        <row r="20">
          <cell r="C20" t="str">
            <v>AltaMayor</v>
          </cell>
          <cell r="D20" t="str">
            <v>Alto</v>
          </cell>
        </row>
        <row r="21">
          <cell r="C21" t="str">
            <v>AltaCatastrófico</v>
          </cell>
          <cell r="D21" t="str">
            <v>Extremo</v>
          </cell>
        </row>
        <row r="22">
          <cell r="C22" t="str">
            <v>Muy altaLeve</v>
          </cell>
          <cell r="D22" t="str">
            <v>Alto</v>
          </cell>
        </row>
        <row r="23">
          <cell r="C23" t="str">
            <v>Muy altaMenor</v>
          </cell>
          <cell r="D23" t="str">
            <v>Alto</v>
          </cell>
        </row>
        <row r="24">
          <cell r="C24" t="str">
            <v>Muy altaModerado</v>
          </cell>
          <cell r="D24" t="str">
            <v>Alto</v>
          </cell>
        </row>
        <row r="25">
          <cell r="C25" t="str">
            <v>Muy altaMayor</v>
          </cell>
          <cell r="D25" t="str">
            <v>Alto</v>
          </cell>
        </row>
        <row r="26">
          <cell r="C26" t="str">
            <v>Muy altaCatastrófico</v>
          </cell>
          <cell r="D26" t="str">
            <v>Extremo</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
      <sheetName val="Ayudas diligenciamiento"/>
      <sheetName val="Inventario"/>
      <sheetName val="Fórmula"/>
      <sheetName val="Riesgos de Corrupción"/>
      <sheetName val="Planeación y D Estratégico"/>
      <sheetName val="G. Comunicaciones"/>
      <sheetName val="Recaudo"/>
      <sheetName val="Explotación JSA AP"/>
      <sheetName val="Explotación JSA Loterías"/>
      <sheetName val="Control, Ins y Fisca"/>
      <sheetName val="Atención al cliente"/>
      <sheetName val="G TH"/>
      <sheetName val="Gestión ByS"/>
      <sheetName val="G. Documental"/>
      <sheetName val="G. TIC"/>
      <sheetName val="G Jurídica"/>
      <sheetName val="Evaluación Independiente G"/>
      <sheetName val="Control Disciplinario Interno"/>
      <sheetName val="Hoja1"/>
    </sheetNames>
    <sheetDataSet>
      <sheetData sheetId="0" refreshError="1"/>
      <sheetData sheetId="1" refreshError="1"/>
      <sheetData sheetId="2" refreshError="1"/>
      <sheetData sheetId="3">
        <row r="1">
          <cell r="F1" t="str">
            <v>Probabilidad</v>
          </cell>
          <cell r="G1" t="str">
            <v>%</v>
          </cell>
          <cell r="H1" t="str">
            <v>Nivel de impacto</v>
          </cell>
          <cell r="I1" t="str">
            <v>%</v>
          </cell>
        </row>
        <row r="2">
          <cell r="C2" t="str">
            <v>Muy bajaLeve</v>
          </cell>
          <cell r="D2" t="str">
            <v>Bajo</v>
          </cell>
          <cell r="F2" t="str">
            <v>Muy baja</v>
          </cell>
          <cell r="G2">
            <v>0.2</v>
          </cell>
          <cell r="H2" t="str">
            <v>Leve</v>
          </cell>
          <cell r="I2">
            <v>0.2</v>
          </cell>
        </row>
        <row r="3">
          <cell r="C3" t="str">
            <v>Muy bajaMenor</v>
          </cell>
          <cell r="D3" t="str">
            <v>Bajo</v>
          </cell>
          <cell r="F3" t="str">
            <v>Baja</v>
          </cell>
          <cell r="G3">
            <v>0.4</v>
          </cell>
          <cell r="H3" t="str">
            <v>Menor</v>
          </cell>
          <cell r="I3">
            <v>0.4</v>
          </cell>
        </row>
        <row r="4">
          <cell r="C4" t="str">
            <v>Muy bajaModerado</v>
          </cell>
          <cell r="D4" t="str">
            <v>Moderado</v>
          </cell>
          <cell r="F4" t="str">
            <v>Media</v>
          </cell>
          <cell r="G4">
            <v>0.6</v>
          </cell>
          <cell r="H4" t="str">
            <v>Moderado</v>
          </cell>
          <cell r="I4">
            <v>0.6</v>
          </cell>
        </row>
        <row r="5">
          <cell r="C5" t="str">
            <v>Muy bajaMayor</v>
          </cell>
          <cell r="D5" t="str">
            <v>Alto</v>
          </cell>
          <cell r="F5" t="str">
            <v>Alta</v>
          </cell>
          <cell r="G5">
            <v>0.8</v>
          </cell>
          <cell r="H5" t="str">
            <v>Mayor</v>
          </cell>
          <cell r="I5">
            <v>0.8</v>
          </cell>
        </row>
        <row r="6">
          <cell r="C6" t="str">
            <v>Muy bajaCatastrófico</v>
          </cell>
          <cell r="D6" t="str">
            <v>Extremo</v>
          </cell>
          <cell r="F6" t="str">
            <v>Muy alta</v>
          </cell>
          <cell r="G6">
            <v>1</v>
          </cell>
          <cell r="H6" t="str">
            <v>Catastrófico</v>
          </cell>
          <cell r="I6">
            <v>1</v>
          </cell>
        </row>
        <row r="7">
          <cell r="C7" t="str">
            <v>BajaLeve</v>
          </cell>
          <cell r="D7" t="str">
            <v>Bajo</v>
          </cell>
        </row>
        <row r="8">
          <cell r="C8" t="str">
            <v>BajaMenor</v>
          </cell>
          <cell r="D8" t="str">
            <v>Moderado</v>
          </cell>
        </row>
        <row r="9">
          <cell r="C9" t="str">
            <v>BajaModerado</v>
          </cell>
          <cell r="D9" t="str">
            <v>Moderado</v>
          </cell>
        </row>
        <row r="10">
          <cell r="C10" t="str">
            <v>BajaMayor</v>
          </cell>
          <cell r="D10" t="str">
            <v>Alto</v>
          </cell>
        </row>
        <row r="11">
          <cell r="C11" t="str">
            <v>BajaCatastrófico</v>
          </cell>
          <cell r="D11" t="str">
            <v>Extremo</v>
          </cell>
        </row>
        <row r="12">
          <cell r="C12" t="str">
            <v>MediaLeve</v>
          </cell>
          <cell r="D12" t="str">
            <v>Moderado</v>
          </cell>
        </row>
        <row r="13">
          <cell r="C13" t="str">
            <v>MediaMenor</v>
          </cell>
          <cell r="D13" t="str">
            <v>Moderado</v>
          </cell>
        </row>
        <row r="14">
          <cell r="C14" t="str">
            <v>MediaModerado</v>
          </cell>
          <cell r="D14" t="str">
            <v>Moderado</v>
          </cell>
        </row>
        <row r="15">
          <cell r="C15" t="str">
            <v>MediaMayor</v>
          </cell>
          <cell r="D15" t="str">
            <v>Alto</v>
          </cell>
        </row>
        <row r="16">
          <cell r="C16" t="str">
            <v>MediaCatastrófico</v>
          </cell>
          <cell r="D16" t="str">
            <v>Extremo</v>
          </cell>
        </row>
        <row r="17">
          <cell r="C17" t="str">
            <v>AltaLeve</v>
          </cell>
          <cell r="D17" t="str">
            <v>Moderado</v>
          </cell>
        </row>
        <row r="18">
          <cell r="C18" t="str">
            <v>AltaMenor</v>
          </cell>
          <cell r="D18" t="str">
            <v>Moderado</v>
          </cell>
        </row>
        <row r="19">
          <cell r="C19" t="str">
            <v>AltaModerado</v>
          </cell>
          <cell r="D19" t="str">
            <v>Alto</v>
          </cell>
        </row>
        <row r="20">
          <cell r="C20" t="str">
            <v>AltaMayor</v>
          </cell>
          <cell r="D20" t="str">
            <v>Alto</v>
          </cell>
        </row>
        <row r="21">
          <cell r="C21" t="str">
            <v>AltaCatastrófico</v>
          </cell>
          <cell r="D21" t="str">
            <v>Extremo</v>
          </cell>
        </row>
        <row r="22">
          <cell r="C22" t="str">
            <v>Muy altaLeve</v>
          </cell>
          <cell r="D22" t="str">
            <v>Alto</v>
          </cell>
        </row>
        <row r="23">
          <cell r="C23" t="str">
            <v>Muy altaMenor</v>
          </cell>
          <cell r="D23" t="str">
            <v>Alto</v>
          </cell>
        </row>
        <row r="24">
          <cell r="C24" t="str">
            <v>Muy altaModerado</v>
          </cell>
          <cell r="D24" t="str">
            <v>Alto</v>
          </cell>
        </row>
        <row r="25">
          <cell r="C25" t="str">
            <v>Muy altaMayor</v>
          </cell>
          <cell r="D25" t="str">
            <v>Alto</v>
          </cell>
        </row>
        <row r="26">
          <cell r="C26" t="str">
            <v>Muy altaCatastrófico</v>
          </cell>
          <cell r="D26" t="str">
            <v>Extremo</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as"/>
      <sheetName val="Ayudas diligenciamiento"/>
      <sheetName val="Inventario"/>
      <sheetName val="Fórmula"/>
      <sheetName val="Riesgos de Corrupción"/>
      <sheetName val="Planeación y D Estratégico"/>
      <sheetName val="G. Comunicaciones"/>
      <sheetName val="Explotación JSA AP"/>
      <sheetName val="Explotación JSA Loterías"/>
      <sheetName val="Recaudo"/>
      <sheetName val="Control, Ins y Fisca"/>
      <sheetName val="Atención al cliente"/>
      <sheetName val="G TH"/>
      <sheetName val="G. Financiera"/>
      <sheetName val="Gestión ByS"/>
      <sheetName val="G. Documental"/>
      <sheetName val="G. TIC"/>
      <sheetName val="G Jurídica"/>
      <sheetName val="Evaluación Independiente G"/>
      <sheetName val="Hoja1"/>
    </sheetNames>
    <sheetDataSet>
      <sheetData sheetId="0" refreshError="1"/>
      <sheetData sheetId="1" refreshError="1"/>
      <sheetData sheetId="2" refreshError="1"/>
      <sheetData sheetId="3">
        <row r="1">
          <cell r="F1" t="str">
            <v>Probabilidad</v>
          </cell>
          <cell r="G1" t="str">
            <v>%</v>
          </cell>
          <cell r="H1" t="str">
            <v>Nivel de impacto</v>
          </cell>
          <cell r="I1" t="str">
            <v>%</v>
          </cell>
        </row>
        <row r="2">
          <cell r="C2" t="str">
            <v>Muy bajaLeve</v>
          </cell>
          <cell r="D2" t="str">
            <v>Bajo</v>
          </cell>
          <cell r="F2" t="str">
            <v>Muy baja</v>
          </cell>
          <cell r="G2">
            <v>0.2</v>
          </cell>
          <cell r="H2" t="str">
            <v>Leve</v>
          </cell>
          <cell r="I2">
            <v>0.2</v>
          </cell>
        </row>
        <row r="3">
          <cell r="C3" t="str">
            <v>Muy bajaMenor</v>
          </cell>
          <cell r="D3" t="str">
            <v>Bajo</v>
          </cell>
          <cell r="F3" t="str">
            <v>Baja</v>
          </cell>
          <cell r="G3">
            <v>0.4</v>
          </cell>
          <cell r="H3" t="str">
            <v>Menor</v>
          </cell>
          <cell r="I3">
            <v>0.4</v>
          </cell>
        </row>
        <row r="4">
          <cell r="C4" t="str">
            <v>Muy bajaModerado</v>
          </cell>
          <cell r="D4" t="str">
            <v>Moderado</v>
          </cell>
          <cell r="F4" t="str">
            <v>Media</v>
          </cell>
          <cell r="G4">
            <v>0.6</v>
          </cell>
          <cell r="H4" t="str">
            <v>Moderado</v>
          </cell>
          <cell r="I4">
            <v>0.6</v>
          </cell>
        </row>
        <row r="5">
          <cell r="C5" t="str">
            <v>Muy bajaMayor</v>
          </cell>
          <cell r="D5" t="str">
            <v>Alto</v>
          </cell>
          <cell r="F5" t="str">
            <v>Alta</v>
          </cell>
          <cell r="G5">
            <v>0.8</v>
          </cell>
          <cell r="H5" t="str">
            <v>Mayor</v>
          </cell>
          <cell r="I5">
            <v>0.8</v>
          </cell>
        </row>
        <row r="6">
          <cell r="C6" t="str">
            <v>Muy bajaCatastrófico</v>
          </cell>
          <cell r="D6" t="str">
            <v>Extremo</v>
          </cell>
          <cell r="F6" t="str">
            <v>Muy alta</v>
          </cell>
          <cell r="G6">
            <v>1</v>
          </cell>
          <cell r="H6" t="str">
            <v>Catastrófico</v>
          </cell>
          <cell r="I6">
            <v>1</v>
          </cell>
        </row>
        <row r="7">
          <cell r="C7" t="str">
            <v>BajaLeve</v>
          </cell>
          <cell r="D7" t="str">
            <v>Bajo</v>
          </cell>
        </row>
        <row r="8">
          <cell r="C8" t="str">
            <v>BajaMenor</v>
          </cell>
          <cell r="D8" t="str">
            <v>Moderado</v>
          </cell>
        </row>
        <row r="9">
          <cell r="C9" t="str">
            <v>BajaModerado</v>
          </cell>
          <cell r="D9" t="str">
            <v>Moderado</v>
          </cell>
        </row>
        <row r="10">
          <cell r="C10" t="str">
            <v>BajaMayor</v>
          </cell>
          <cell r="D10" t="str">
            <v>Alto</v>
          </cell>
        </row>
        <row r="11">
          <cell r="C11" t="str">
            <v>BajaCatastrófico</v>
          </cell>
          <cell r="D11" t="str">
            <v>Extremo</v>
          </cell>
        </row>
        <row r="12">
          <cell r="C12" t="str">
            <v>MediaLeve</v>
          </cell>
          <cell r="D12" t="str">
            <v>Moderado</v>
          </cell>
        </row>
        <row r="13">
          <cell r="C13" t="str">
            <v>MediaMenor</v>
          </cell>
          <cell r="D13" t="str">
            <v>Moderado</v>
          </cell>
        </row>
        <row r="14">
          <cell r="C14" t="str">
            <v>MediaModerado</v>
          </cell>
          <cell r="D14" t="str">
            <v>Moderado</v>
          </cell>
        </row>
        <row r="15">
          <cell r="C15" t="str">
            <v>MediaMayor</v>
          </cell>
          <cell r="D15" t="str">
            <v>Alto</v>
          </cell>
        </row>
        <row r="16">
          <cell r="C16" t="str">
            <v>MediaCatastrófico</v>
          </cell>
          <cell r="D16" t="str">
            <v>Extremo</v>
          </cell>
        </row>
        <row r="17">
          <cell r="C17" t="str">
            <v>AltaLeve</v>
          </cell>
          <cell r="D17" t="str">
            <v>Moderado</v>
          </cell>
        </row>
        <row r="18">
          <cell r="C18" t="str">
            <v>AltaMenor</v>
          </cell>
          <cell r="D18" t="str">
            <v>Moderado</v>
          </cell>
        </row>
        <row r="19">
          <cell r="C19" t="str">
            <v>AltaModerado</v>
          </cell>
          <cell r="D19" t="str">
            <v>Alto</v>
          </cell>
        </row>
        <row r="20">
          <cell r="C20" t="str">
            <v>AltaMayor</v>
          </cell>
          <cell r="D20" t="str">
            <v>Alto</v>
          </cell>
        </row>
        <row r="21">
          <cell r="C21" t="str">
            <v>AltaCatastrófico</v>
          </cell>
          <cell r="D21" t="str">
            <v>Extremo</v>
          </cell>
        </row>
        <row r="22">
          <cell r="C22" t="str">
            <v>Muy altaLeve</v>
          </cell>
          <cell r="D22" t="str">
            <v>Alto</v>
          </cell>
        </row>
        <row r="23">
          <cell r="C23" t="str">
            <v>Muy altaMenor</v>
          </cell>
          <cell r="D23" t="str">
            <v>Alto</v>
          </cell>
        </row>
        <row r="24">
          <cell r="C24" t="str">
            <v>Muy altaModerado</v>
          </cell>
          <cell r="D24" t="str">
            <v>Alto</v>
          </cell>
        </row>
        <row r="25">
          <cell r="C25" t="str">
            <v>Muy altaMayor</v>
          </cell>
          <cell r="D25" t="str">
            <v>Alto</v>
          </cell>
        </row>
        <row r="26">
          <cell r="C26" t="str">
            <v>Muy altaCatastrófico</v>
          </cell>
          <cell r="D26" t="str">
            <v>Extremo</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hyperlink" Target="../../../../../DAVD/AppData/:f:/s/CARPETASCOMPARTIDAS/EtpHiyFHPPpCp9pArybH5qgBO_ZONfR1jTQXUJHgnKDcHQ" TargetMode="External"/><Relationship Id="rId13" Type="http://schemas.openxmlformats.org/officeDocument/2006/relationships/hyperlink" Target="../../../../../:f:/s/CARPETASCOMPARTIDAS/En5AA0HOxvZCmEHUTNAjAHMBECLUKVdzvpmQO86IX9Ihjg" TargetMode="External"/><Relationship Id="rId18" Type="http://schemas.openxmlformats.org/officeDocument/2006/relationships/hyperlink" Target="../../../../../:u:/g/personal/sandra_henao_loteriadebogota_com/ES08D6yRPKtHsstdK-b9XzoBmFoKjmiJym-3v37JMAoEsQ" TargetMode="External"/><Relationship Id="rId3" Type="http://schemas.openxmlformats.org/officeDocument/2006/relationships/hyperlink" Target="../../../../../DAVD/Downloads/CONTROL%20VENTA%20DE%20FORMULARIOS%20APUESTAS%20CON%20UTILIDAD(1).xlsx" TargetMode="External"/><Relationship Id="rId21" Type="http://schemas.openxmlformats.org/officeDocument/2006/relationships/printerSettings" Target="../printerSettings/printerSettings2.bin"/><Relationship Id="rId7" Type="http://schemas.openxmlformats.org/officeDocument/2006/relationships/hyperlink" Target="../../../../../DAVD/AppData/:f:/s/CARPETASCOMPARTIDAS/EtpHiyFHPPpCp9pArybH5qgBO_ZONfR1jTQXUJHgnKDcHQ" TargetMode="External"/><Relationship Id="rId12" Type="http://schemas.openxmlformats.org/officeDocument/2006/relationships/hyperlink" Target="../../../../../:f:/s/CARPETASCOMPARTIDAS/EldmcAembrtGqRQ-Libedi0BbSMv_yd--CQfbn6uJRep_A" TargetMode="External"/><Relationship Id="rId17" Type="http://schemas.openxmlformats.org/officeDocument/2006/relationships/hyperlink" Target="../../../../../:f:/g/personal/sandra_henao_loteriadebogota_com/Ehi5FvOLcYRFmrt9B9-5cpEB2IoR7M4iBCbZ4FgDejqtRg" TargetMode="External"/><Relationship Id="rId2" Type="http://schemas.openxmlformats.org/officeDocument/2006/relationships/hyperlink" Target="../../../../../:f:/g/personal/administrativo_apuestas_loteriadebogota_com/EoS9TI0u7gNPu8SlfUIBc8EBUAzUAUptcMyNUEC-0uazYg" TargetMode="External"/><Relationship Id="rId16" Type="http://schemas.openxmlformats.org/officeDocument/2006/relationships/hyperlink" Target="../../../../../:f:/g/personal/claudia_vega_loteriadebogota_com/EqD2eiWWv4VEpjj8FHA3600BahqY2Z7TaO76E_1wja3uZQ" TargetMode="External"/><Relationship Id="rId20" Type="http://schemas.openxmlformats.org/officeDocument/2006/relationships/hyperlink" Target="../../../../../:f:/s/GESTINJURDICA/EvZvAQAv1RtCvlkKy35txmAB_1KXusrEkmBzkEfkthoFVw" TargetMode="External"/><Relationship Id="rId1" Type="http://schemas.openxmlformats.org/officeDocument/2006/relationships/hyperlink" Target="../../../../../:f:/g/personal/administrativo_apuestas_loteriadebogota_com/EoS9TI0u7gNPu8SlfUIBc8EBUAzUAUptcMyNUEC-0uazYg" TargetMode="External"/><Relationship Id="rId6" Type="http://schemas.openxmlformats.org/officeDocument/2006/relationships/hyperlink" Target="../../../../../DAVD/AppData/:f:/s/CARPETASCOMPARTIDAS/EtpHiyFHPPpCp9pArybH5qgBO_ZONfR1jTQXUJHgnKDcHQ" TargetMode="External"/><Relationship Id="rId11" Type="http://schemas.openxmlformats.org/officeDocument/2006/relationships/hyperlink" Target="../../../../../:f:/s/CARPETASCOMPARTIDAS/Eg66LdMRGPhIhIzpqtfPpMcBbcYqV8f8SiJ2_wyyjY7REw" TargetMode="External"/><Relationship Id="rId5" Type="http://schemas.openxmlformats.org/officeDocument/2006/relationships/hyperlink" Target="../../../../../DAVD/:x:/g/personal/paula_forero_loteriadebogota_com/EU99GsN1HJFDiVgHRA2Uu0AB1teJ54AWpbRZyTm9kxQTug" TargetMode="External"/><Relationship Id="rId15" Type="http://schemas.openxmlformats.org/officeDocument/2006/relationships/hyperlink" Target="../../../../../:b:/g/personal/claudia_vega_loteriadebogota_com/EU4fByOMoNpNm4BBuQ5AmKMBCZIC0F_l7M_zmT3rD_MYow" TargetMode="External"/><Relationship Id="rId10" Type="http://schemas.openxmlformats.org/officeDocument/2006/relationships/hyperlink" Target="../../../../../:f:/s/CARPETASCOMPARTIDAS/EjOS3yPNLmxKoUEzGo38kY0Bce5DAzrKvpIOjs4P6bvZig" TargetMode="External"/><Relationship Id="rId19" Type="http://schemas.openxmlformats.org/officeDocument/2006/relationships/hyperlink" Target="../../../../../DAVD/:b:/g/personal/claudia_vega_loteriadebogota_com/EfgORh8iUy9DmJraA_iv3KsBaqKWy6tp9mWZFM3aBZjvmQ" TargetMode="External"/><Relationship Id="rId4" Type="http://schemas.openxmlformats.org/officeDocument/2006/relationships/hyperlink" Target="https://chanseguro.loteriadebogota.com:9503/analytics/saw.dll?dashboard&amp;PortalPath=%2Fshared%2FTrazabilidad%20Papeler%C3%ADa%2F_portal%2FTrazabilidad%20Papeler%C3%ADa" TargetMode="External"/><Relationship Id="rId9" Type="http://schemas.openxmlformats.org/officeDocument/2006/relationships/hyperlink" Target="../../../../../:b:/s/CARPETASCOMPARTIDAS/EaoyCVeskS1LhCi9MI_Ims0BY8h5-TAc3FRZrugATI3nFw" TargetMode="External"/><Relationship Id="rId14" Type="http://schemas.openxmlformats.org/officeDocument/2006/relationships/hyperlink" Target="../../../../../:f:/s/CARPETASCOMPARTIDAS/EsZ5nRakQydAhyvCxddWIrYBaFzmTVAjmpjs3g8J7coNK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opLeftCell="A8" workbookViewId="0">
      <selection activeCell="G14" sqref="G14"/>
    </sheetView>
  </sheetViews>
  <sheetFormatPr baseColWidth="10" defaultColWidth="11.42578125" defaultRowHeight="15" x14ac:dyDescent="0.25"/>
  <cols>
    <col min="2" max="2" width="14.7109375" customWidth="1"/>
    <col min="3" max="3" width="15.42578125" customWidth="1"/>
    <col min="8" max="8" width="14.85546875" customWidth="1"/>
    <col min="13" max="13" width="13.28515625" customWidth="1"/>
  </cols>
  <sheetData>
    <row r="1" spans="1:18" ht="45.75" thickBot="1" x14ac:dyDescent="0.3">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261" t="s">
        <v>537</v>
      </c>
    </row>
    <row r="2" spans="1:18" ht="105.75" thickBot="1" x14ac:dyDescent="0.3">
      <c r="A2" s="7" t="s">
        <v>13</v>
      </c>
      <c r="B2" s="7" t="s">
        <v>17</v>
      </c>
      <c r="C2" s="7" t="s">
        <v>18</v>
      </c>
      <c r="D2" s="7" t="s">
        <v>19</v>
      </c>
      <c r="E2" s="7" t="s">
        <v>20</v>
      </c>
      <c r="F2" s="7" t="s">
        <v>21</v>
      </c>
      <c r="G2" s="9" t="s">
        <v>22</v>
      </c>
      <c r="H2" s="9" t="s">
        <v>23</v>
      </c>
      <c r="I2" s="9" t="s">
        <v>24</v>
      </c>
      <c r="J2" s="9" t="s">
        <v>25</v>
      </c>
      <c r="K2" s="9" t="s">
        <v>26</v>
      </c>
      <c r="L2" s="9" t="s">
        <v>27</v>
      </c>
      <c r="M2" s="9" t="s">
        <v>28</v>
      </c>
      <c r="N2" s="43" t="s">
        <v>29</v>
      </c>
      <c r="O2" s="44" t="s">
        <v>30</v>
      </c>
      <c r="P2" s="43" t="s">
        <v>31</v>
      </c>
      <c r="Q2" s="46" t="s">
        <v>32</v>
      </c>
      <c r="R2" s="23" t="s">
        <v>538</v>
      </c>
    </row>
    <row r="3" spans="1:18" ht="240.75" thickBot="1" x14ac:dyDescent="0.3">
      <c r="A3" s="7" t="s">
        <v>14</v>
      </c>
      <c r="B3" s="24" t="s">
        <v>33</v>
      </c>
      <c r="C3" s="7" t="s">
        <v>34</v>
      </c>
      <c r="D3" s="9" t="s">
        <v>35</v>
      </c>
      <c r="E3" s="7" t="s">
        <v>36</v>
      </c>
      <c r="F3" s="7" t="s">
        <v>37</v>
      </c>
      <c r="G3" s="9" t="s">
        <v>38</v>
      </c>
      <c r="H3" s="9" t="s">
        <v>39</v>
      </c>
      <c r="I3" s="9" t="s">
        <v>40</v>
      </c>
      <c r="J3" s="9" t="s">
        <v>41</v>
      </c>
      <c r="K3" s="9" t="s">
        <v>42</v>
      </c>
      <c r="L3" s="9" t="s">
        <v>43</v>
      </c>
      <c r="M3" s="9" t="s">
        <v>44</v>
      </c>
      <c r="N3" s="43" t="s">
        <v>45</v>
      </c>
      <c r="O3" s="44" t="s">
        <v>46</v>
      </c>
      <c r="P3" s="43" t="s">
        <v>47</v>
      </c>
      <c r="Q3" s="23" t="s">
        <v>48</v>
      </c>
      <c r="R3" s="23" t="s">
        <v>153</v>
      </c>
    </row>
    <row r="4" spans="1:18" ht="150.75" thickBot="1" x14ac:dyDescent="0.3">
      <c r="A4" s="7" t="s">
        <v>49</v>
      </c>
      <c r="B4" s="7" t="s">
        <v>50</v>
      </c>
      <c r="C4" s="7" t="s">
        <v>51</v>
      </c>
      <c r="D4" s="7" t="s">
        <v>52</v>
      </c>
      <c r="E4" s="7" t="s">
        <v>53</v>
      </c>
      <c r="F4" s="7" t="s">
        <v>54</v>
      </c>
      <c r="G4" s="7" t="s">
        <v>55</v>
      </c>
      <c r="J4" s="23" t="s">
        <v>56</v>
      </c>
      <c r="K4" s="23" t="s">
        <v>57</v>
      </c>
      <c r="L4" s="23" t="s">
        <v>58</v>
      </c>
      <c r="M4" s="9" t="s">
        <v>59</v>
      </c>
      <c r="N4" s="43" t="s">
        <v>60</v>
      </c>
      <c r="O4" s="44" t="s">
        <v>61</v>
      </c>
      <c r="P4" s="43" t="s">
        <v>62</v>
      </c>
      <c r="Q4" s="46" t="s">
        <v>63</v>
      </c>
    </row>
    <row r="5" spans="1:18" ht="210.75" thickBot="1" x14ac:dyDescent="0.3">
      <c r="A5" s="7"/>
      <c r="B5" s="7" t="s">
        <v>12</v>
      </c>
      <c r="C5" s="7" t="s">
        <v>64</v>
      </c>
      <c r="D5" s="7" t="s">
        <v>65</v>
      </c>
      <c r="E5" s="7" t="s">
        <v>66</v>
      </c>
      <c r="F5" s="7"/>
      <c r="G5" s="9" t="s">
        <v>67</v>
      </c>
      <c r="J5" s="23" t="s">
        <v>68</v>
      </c>
      <c r="K5" s="23" t="s">
        <v>69</v>
      </c>
      <c r="L5" s="23" t="s">
        <v>70</v>
      </c>
      <c r="M5" s="23" t="s">
        <v>71</v>
      </c>
      <c r="N5" s="43" t="s">
        <v>72</v>
      </c>
      <c r="O5" s="44" t="s">
        <v>73</v>
      </c>
      <c r="P5" s="43" t="s">
        <v>74</v>
      </c>
      <c r="Q5" s="46" t="s">
        <v>75</v>
      </c>
    </row>
    <row r="6" spans="1:18" ht="150.75" thickBot="1" x14ac:dyDescent="0.3">
      <c r="A6" s="7"/>
      <c r="B6" s="7" t="s">
        <v>76</v>
      </c>
      <c r="C6" s="7" t="s">
        <v>77</v>
      </c>
      <c r="D6" s="7" t="s">
        <v>78</v>
      </c>
      <c r="E6" s="7" t="s">
        <v>79</v>
      </c>
      <c r="F6" s="7"/>
      <c r="G6" s="9" t="s">
        <v>33</v>
      </c>
      <c r="J6" s="23" t="s">
        <v>80</v>
      </c>
      <c r="K6" s="23" t="s">
        <v>70</v>
      </c>
      <c r="L6" s="23" t="s">
        <v>81</v>
      </c>
      <c r="M6" s="9" t="s">
        <v>82</v>
      </c>
      <c r="N6" s="43" t="s">
        <v>83</v>
      </c>
      <c r="O6" s="44" t="s">
        <v>84</v>
      </c>
      <c r="P6" s="43" t="s">
        <v>85</v>
      </c>
      <c r="Q6" s="46" t="s">
        <v>86</v>
      </c>
    </row>
    <row r="7" spans="1:18" ht="45" x14ac:dyDescent="0.25">
      <c r="A7" s="7"/>
      <c r="B7" s="7" t="s">
        <v>87</v>
      </c>
      <c r="C7" s="7" t="s">
        <v>88</v>
      </c>
      <c r="D7" s="7"/>
      <c r="E7" s="7"/>
      <c r="F7" s="7"/>
      <c r="G7" s="7" t="s">
        <v>89</v>
      </c>
      <c r="K7" s="23" t="s">
        <v>90</v>
      </c>
      <c r="M7" s="9" t="s">
        <v>91</v>
      </c>
      <c r="N7" s="45" t="s">
        <v>70</v>
      </c>
      <c r="O7" s="45" t="s">
        <v>70</v>
      </c>
      <c r="P7" s="45" t="s">
        <v>70</v>
      </c>
      <c r="Q7" s="46" t="s">
        <v>92</v>
      </c>
    </row>
    <row r="8" spans="1:18" ht="45" x14ac:dyDescent="0.25">
      <c r="A8" s="7"/>
      <c r="B8" s="7"/>
      <c r="C8" s="7" t="s">
        <v>93</v>
      </c>
      <c r="D8" s="7"/>
      <c r="E8" s="7"/>
      <c r="F8" s="7"/>
      <c r="G8" s="9" t="s">
        <v>12</v>
      </c>
      <c r="K8" s="23" t="s">
        <v>94</v>
      </c>
      <c r="M8" s="9" t="s">
        <v>95</v>
      </c>
      <c r="Q8" s="46" t="s">
        <v>96</v>
      </c>
    </row>
    <row r="9" spans="1:18" ht="60" x14ac:dyDescent="0.25">
      <c r="C9" s="9" t="s">
        <v>97</v>
      </c>
      <c r="G9" s="7" t="s">
        <v>98</v>
      </c>
      <c r="M9" s="9" t="s">
        <v>99</v>
      </c>
    </row>
    <row r="10" spans="1:18" ht="45" x14ac:dyDescent="0.25">
      <c r="G10" s="7" t="s">
        <v>100</v>
      </c>
      <c r="M10" s="9" t="s">
        <v>101</v>
      </c>
    </row>
    <row r="11" spans="1:18" ht="45" x14ac:dyDescent="0.25">
      <c r="G11" s="9" t="s">
        <v>102</v>
      </c>
      <c r="M11" s="9" t="s">
        <v>103</v>
      </c>
    </row>
    <row r="12" spans="1:18" ht="30" x14ac:dyDescent="0.25">
      <c r="G12" s="9" t="s">
        <v>104</v>
      </c>
      <c r="M12" s="9" t="s">
        <v>105</v>
      </c>
    </row>
    <row r="13" spans="1:18" ht="45" x14ac:dyDescent="0.25">
      <c r="G13" s="9" t="s">
        <v>549</v>
      </c>
      <c r="M13" s="9" t="s">
        <v>106</v>
      </c>
    </row>
    <row r="14" spans="1:18" ht="60" x14ac:dyDescent="0.25">
      <c r="M14" s="9" t="s">
        <v>107</v>
      </c>
    </row>
    <row r="15" spans="1:18" x14ac:dyDescent="0.25">
      <c r="M15" s="9" t="s">
        <v>108</v>
      </c>
    </row>
  </sheetData>
  <sheetProtection algorithmName="SHA-512" hashValue="/EigozQjdHa/4ALmB90DGV2oA7vHTyrbgyiWzJwFwrHAXfwb0kMOxK8A8+8mP0vO6v3zvz76MAWe4OcLnJLHWw==" saltValue="0lJkUv8C98DVQjiFZrfSXw==" spinCount="100000" sheet="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B09DB-52C4-4AD4-A1FB-AD203591A3E4}">
  <dimension ref="B2:G8"/>
  <sheetViews>
    <sheetView showGridLines="0" workbookViewId="0">
      <selection activeCell="F5" sqref="F5"/>
    </sheetView>
  </sheetViews>
  <sheetFormatPr baseColWidth="10" defaultRowHeight="15" x14ac:dyDescent="0.25"/>
  <cols>
    <col min="1" max="1" width="3.42578125" customWidth="1"/>
  </cols>
  <sheetData>
    <row r="2" spans="2:7" x14ac:dyDescent="0.25">
      <c r="B2" s="280" t="s">
        <v>559</v>
      </c>
      <c r="C2" s="280"/>
      <c r="D2" s="280"/>
      <c r="E2" s="280"/>
      <c r="F2" s="280"/>
      <c r="G2" s="280"/>
    </row>
    <row r="3" spans="2:7" x14ac:dyDescent="0.25">
      <c r="B3" s="277" t="s">
        <v>560</v>
      </c>
      <c r="C3" s="281" t="s">
        <v>561</v>
      </c>
      <c r="D3" s="282"/>
      <c r="E3" s="282"/>
      <c r="F3" s="283"/>
      <c r="G3" s="277" t="s">
        <v>562</v>
      </c>
    </row>
    <row r="4" spans="2:7" ht="48.75" customHeight="1" x14ac:dyDescent="0.25">
      <c r="B4" s="278">
        <v>45322</v>
      </c>
      <c r="C4" s="284" t="s">
        <v>570</v>
      </c>
      <c r="D4" s="285"/>
      <c r="E4" s="285"/>
      <c r="F4" s="286"/>
      <c r="G4" s="279">
        <v>1</v>
      </c>
    </row>
    <row r="5" spans="2:7" x14ac:dyDescent="0.25">
      <c r="B5" s="24"/>
      <c r="C5" s="24"/>
      <c r="D5" s="24"/>
      <c r="E5" s="24"/>
      <c r="F5" s="24"/>
      <c r="G5" s="24"/>
    </row>
    <row r="6" spans="2:7" x14ac:dyDescent="0.25">
      <c r="B6" s="281" t="s">
        <v>563</v>
      </c>
      <c r="C6" s="282"/>
      <c r="D6" s="282"/>
      <c r="E6" s="282"/>
      <c r="F6" s="282"/>
      <c r="G6" s="283"/>
    </row>
    <row r="7" spans="2:7" x14ac:dyDescent="0.25">
      <c r="B7" s="287" t="s">
        <v>568</v>
      </c>
      <c r="C7" s="287"/>
      <c r="D7" s="287" t="s">
        <v>564</v>
      </c>
      <c r="E7" s="287"/>
      <c r="F7" s="287" t="s">
        <v>565</v>
      </c>
      <c r="G7" s="287"/>
    </row>
    <row r="8" spans="2:7" ht="89.25" customHeight="1" x14ac:dyDescent="0.25">
      <c r="B8" s="288" t="s">
        <v>566</v>
      </c>
      <c r="C8" s="288"/>
      <c r="D8" s="288" t="s">
        <v>567</v>
      </c>
      <c r="E8" s="288"/>
      <c r="F8" s="289" t="s">
        <v>569</v>
      </c>
      <c r="G8" s="289"/>
    </row>
  </sheetData>
  <mergeCells count="10">
    <mergeCell ref="D8:E8"/>
    <mergeCell ref="F7:G7"/>
    <mergeCell ref="F8:G8"/>
    <mergeCell ref="B7:C7"/>
    <mergeCell ref="B8:C8"/>
    <mergeCell ref="B2:G2"/>
    <mergeCell ref="C3:F3"/>
    <mergeCell ref="B6:G6"/>
    <mergeCell ref="C4:F4"/>
    <mergeCell ref="D7:E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6"/>
  <sheetViews>
    <sheetView workbookViewId="0">
      <selection activeCell="D14" sqref="D14"/>
    </sheetView>
  </sheetViews>
  <sheetFormatPr baseColWidth="10" defaultColWidth="11.42578125" defaultRowHeight="15" x14ac:dyDescent="0.25"/>
  <cols>
    <col min="3" max="3" width="11.5703125" style="11"/>
  </cols>
  <sheetData>
    <row r="1" spans="1:11" ht="30" x14ac:dyDescent="0.25">
      <c r="A1" s="8" t="s">
        <v>3</v>
      </c>
      <c r="B1" s="8" t="s">
        <v>4</v>
      </c>
      <c r="C1" s="8"/>
      <c r="D1" s="8" t="s">
        <v>112</v>
      </c>
      <c r="F1" s="15" t="s">
        <v>3</v>
      </c>
      <c r="G1" s="15" t="s">
        <v>113</v>
      </c>
      <c r="H1" s="8" t="s">
        <v>4</v>
      </c>
      <c r="I1" s="15" t="s">
        <v>113</v>
      </c>
      <c r="J1" s="8" t="s">
        <v>112</v>
      </c>
      <c r="K1" s="15" t="s">
        <v>113</v>
      </c>
    </row>
    <row r="2" spans="1:11" ht="30" x14ac:dyDescent="0.25">
      <c r="A2" s="7" t="s">
        <v>19</v>
      </c>
      <c r="B2" s="7" t="s">
        <v>20</v>
      </c>
      <c r="C2" s="7" t="str">
        <f t="shared" ref="C2:C26" si="0">+A2&amp;B2</f>
        <v>Muy bajaLeve</v>
      </c>
      <c r="D2" s="10" t="s">
        <v>114</v>
      </c>
      <c r="F2" s="16" t="s">
        <v>19</v>
      </c>
      <c r="G2" s="17">
        <v>0.2</v>
      </c>
      <c r="H2" s="16" t="s">
        <v>20</v>
      </c>
      <c r="I2" s="17">
        <v>0.2</v>
      </c>
      <c r="J2" s="16" t="s">
        <v>114</v>
      </c>
    </row>
    <row r="3" spans="1:11" ht="30" x14ac:dyDescent="0.25">
      <c r="A3" s="7" t="s">
        <v>19</v>
      </c>
      <c r="B3" s="7" t="s">
        <v>36</v>
      </c>
      <c r="C3" s="7" t="str">
        <f t="shared" si="0"/>
        <v>Muy bajaMenor</v>
      </c>
      <c r="D3" s="10" t="s">
        <v>114</v>
      </c>
      <c r="F3" s="7" t="s">
        <v>35</v>
      </c>
      <c r="G3" s="18">
        <v>0.4</v>
      </c>
      <c r="H3" s="9" t="s">
        <v>36</v>
      </c>
      <c r="I3" s="18">
        <v>0.4</v>
      </c>
      <c r="J3" s="9" t="s">
        <v>115</v>
      </c>
    </row>
    <row r="4" spans="1:11" ht="45" x14ac:dyDescent="0.25">
      <c r="A4" s="7" t="s">
        <v>19</v>
      </c>
      <c r="B4" s="7" t="s">
        <v>53</v>
      </c>
      <c r="C4" s="7" t="str">
        <f t="shared" si="0"/>
        <v>Muy bajaModerado</v>
      </c>
      <c r="D4" s="10" t="s">
        <v>53</v>
      </c>
      <c r="F4" s="7" t="s">
        <v>52</v>
      </c>
      <c r="G4" s="18">
        <v>0.6</v>
      </c>
      <c r="H4" s="9" t="s">
        <v>53</v>
      </c>
      <c r="I4" s="18">
        <v>0.6</v>
      </c>
      <c r="J4" s="9" t="s">
        <v>53</v>
      </c>
    </row>
    <row r="5" spans="1:11" ht="30" x14ac:dyDescent="0.25">
      <c r="A5" s="7" t="s">
        <v>19</v>
      </c>
      <c r="B5" s="7" t="s">
        <v>66</v>
      </c>
      <c r="C5" s="7" t="str">
        <f t="shared" si="0"/>
        <v>Muy bajaMayor</v>
      </c>
      <c r="D5" s="10" t="s">
        <v>115</v>
      </c>
      <c r="F5" s="7" t="s">
        <v>65</v>
      </c>
      <c r="G5" s="17">
        <v>0.8</v>
      </c>
      <c r="H5" s="16" t="s">
        <v>66</v>
      </c>
      <c r="I5" s="17">
        <v>0.8</v>
      </c>
      <c r="J5" s="16" t="s">
        <v>114</v>
      </c>
    </row>
    <row r="6" spans="1:11" ht="45" x14ac:dyDescent="0.25">
      <c r="A6" s="7" t="s">
        <v>19</v>
      </c>
      <c r="B6" s="7" t="s">
        <v>79</v>
      </c>
      <c r="C6" s="7" t="str">
        <f t="shared" si="0"/>
        <v>Muy bajaCatastrófico</v>
      </c>
      <c r="D6" s="10" t="s">
        <v>116</v>
      </c>
      <c r="F6" s="7" t="s">
        <v>78</v>
      </c>
      <c r="G6" s="17">
        <v>1</v>
      </c>
      <c r="H6" s="16" t="s">
        <v>79</v>
      </c>
      <c r="I6" s="17">
        <v>1</v>
      </c>
    </row>
    <row r="7" spans="1:11" x14ac:dyDescent="0.25">
      <c r="A7" s="7" t="s">
        <v>35</v>
      </c>
      <c r="B7" s="7" t="s">
        <v>20</v>
      </c>
      <c r="C7" s="7" t="str">
        <f t="shared" si="0"/>
        <v>BajaLeve</v>
      </c>
      <c r="D7" s="10" t="s">
        <v>114</v>
      </c>
    </row>
    <row r="8" spans="1:11" x14ac:dyDescent="0.25">
      <c r="A8" s="7" t="s">
        <v>35</v>
      </c>
      <c r="B8" s="7" t="s">
        <v>36</v>
      </c>
      <c r="C8" s="7" t="str">
        <f t="shared" si="0"/>
        <v>BajaMenor</v>
      </c>
      <c r="D8" s="10" t="s">
        <v>53</v>
      </c>
    </row>
    <row r="9" spans="1:11" ht="30" x14ac:dyDescent="0.25">
      <c r="A9" s="7" t="s">
        <v>35</v>
      </c>
      <c r="B9" s="7" t="s">
        <v>53</v>
      </c>
      <c r="C9" s="7" t="str">
        <f t="shared" si="0"/>
        <v>BajaModerado</v>
      </c>
      <c r="D9" s="10" t="s">
        <v>53</v>
      </c>
    </row>
    <row r="10" spans="1:11" x14ac:dyDescent="0.25">
      <c r="A10" s="7" t="s">
        <v>35</v>
      </c>
      <c r="B10" s="7" t="s">
        <v>66</v>
      </c>
      <c r="C10" s="7" t="str">
        <f t="shared" si="0"/>
        <v>BajaMayor</v>
      </c>
      <c r="D10" s="10" t="s">
        <v>115</v>
      </c>
    </row>
    <row r="11" spans="1:11" ht="30" x14ac:dyDescent="0.25">
      <c r="A11" s="7" t="s">
        <v>35</v>
      </c>
      <c r="B11" s="7" t="s">
        <v>79</v>
      </c>
      <c r="C11" s="7" t="str">
        <f t="shared" si="0"/>
        <v>BajaCatastrófico</v>
      </c>
      <c r="D11" s="10" t="s">
        <v>116</v>
      </c>
    </row>
    <row r="12" spans="1:11" x14ac:dyDescent="0.25">
      <c r="A12" s="7" t="s">
        <v>52</v>
      </c>
      <c r="B12" s="7" t="s">
        <v>20</v>
      </c>
      <c r="C12" s="7" t="str">
        <f t="shared" si="0"/>
        <v>MediaLeve</v>
      </c>
      <c r="D12" s="10" t="s">
        <v>53</v>
      </c>
    </row>
    <row r="13" spans="1:11" ht="30" x14ac:dyDescent="0.25">
      <c r="A13" s="7" t="s">
        <v>52</v>
      </c>
      <c r="B13" s="7" t="s">
        <v>36</v>
      </c>
      <c r="C13" s="7" t="str">
        <f t="shared" si="0"/>
        <v>MediaMenor</v>
      </c>
      <c r="D13" s="10" t="s">
        <v>53</v>
      </c>
    </row>
    <row r="14" spans="1:11" ht="30" x14ac:dyDescent="0.25">
      <c r="A14" s="7" t="s">
        <v>52</v>
      </c>
      <c r="B14" s="7" t="s">
        <v>53</v>
      </c>
      <c r="C14" s="7" t="str">
        <f t="shared" si="0"/>
        <v>MediaModerado</v>
      </c>
      <c r="D14" s="10" t="s">
        <v>53</v>
      </c>
    </row>
    <row r="15" spans="1:11" ht="30" x14ac:dyDescent="0.25">
      <c r="A15" s="7" t="s">
        <v>52</v>
      </c>
      <c r="B15" s="7" t="s">
        <v>66</v>
      </c>
      <c r="C15" s="7" t="str">
        <f t="shared" si="0"/>
        <v>MediaMayor</v>
      </c>
      <c r="D15" s="10" t="s">
        <v>115</v>
      </c>
    </row>
    <row r="16" spans="1:11" ht="30" x14ac:dyDescent="0.25">
      <c r="A16" s="7" t="s">
        <v>52</v>
      </c>
      <c r="B16" s="7" t="s">
        <v>79</v>
      </c>
      <c r="C16" s="7" t="str">
        <f t="shared" si="0"/>
        <v>MediaCatastrófico</v>
      </c>
      <c r="D16" s="10" t="s">
        <v>116</v>
      </c>
    </row>
    <row r="17" spans="1:4" x14ac:dyDescent="0.25">
      <c r="A17" s="7" t="s">
        <v>65</v>
      </c>
      <c r="B17" s="7" t="s">
        <v>20</v>
      </c>
      <c r="C17" s="7" t="str">
        <f t="shared" si="0"/>
        <v>AltaLeve</v>
      </c>
      <c r="D17" s="10" t="s">
        <v>53</v>
      </c>
    </row>
    <row r="18" spans="1:4" x14ac:dyDescent="0.25">
      <c r="A18" s="7" t="s">
        <v>65</v>
      </c>
      <c r="B18" s="7" t="s">
        <v>36</v>
      </c>
      <c r="C18" s="7" t="str">
        <f t="shared" si="0"/>
        <v>AltaMenor</v>
      </c>
      <c r="D18" s="10" t="s">
        <v>53</v>
      </c>
    </row>
    <row r="19" spans="1:4" ht="30" x14ac:dyDescent="0.25">
      <c r="A19" s="7" t="s">
        <v>65</v>
      </c>
      <c r="B19" s="7" t="s">
        <v>53</v>
      </c>
      <c r="C19" s="7" t="str">
        <f t="shared" si="0"/>
        <v>AltaModerado</v>
      </c>
      <c r="D19" s="10" t="s">
        <v>115</v>
      </c>
    </row>
    <row r="20" spans="1:4" x14ac:dyDescent="0.25">
      <c r="A20" s="7" t="s">
        <v>65</v>
      </c>
      <c r="B20" s="7" t="s">
        <v>66</v>
      </c>
      <c r="C20" s="7" t="str">
        <f t="shared" si="0"/>
        <v>AltaMayor</v>
      </c>
      <c r="D20" s="10" t="s">
        <v>115</v>
      </c>
    </row>
    <row r="21" spans="1:4" ht="30" x14ac:dyDescent="0.25">
      <c r="A21" s="7" t="s">
        <v>65</v>
      </c>
      <c r="B21" s="7" t="s">
        <v>79</v>
      </c>
      <c r="C21" s="7" t="str">
        <f t="shared" si="0"/>
        <v>AltaCatastrófico</v>
      </c>
      <c r="D21" s="10" t="s">
        <v>116</v>
      </c>
    </row>
    <row r="22" spans="1:4" ht="30" x14ac:dyDescent="0.25">
      <c r="A22" s="7" t="s">
        <v>78</v>
      </c>
      <c r="B22" s="7" t="s">
        <v>20</v>
      </c>
      <c r="C22" s="7" t="str">
        <f t="shared" si="0"/>
        <v>Muy altaLeve</v>
      </c>
      <c r="D22" s="10" t="s">
        <v>115</v>
      </c>
    </row>
    <row r="23" spans="1:4" ht="30" x14ac:dyDescent="0.25">
      <c r="A23" s="7" t="s">
        <v>78</v>
      </c>
      <c r="B23" s="7" t="s">
        <v>36</v>
      </c>
      <c r="C23" s="7" t="str">
        <f t="shared" si="0"/>
        <v>Muy altaMenor</v>
      </c>
      <c r="D23" s="10" t="s">
        <v>115</v>
      </c>
    </row>
    <row r="24" spans="1:4" ht="45" x14ac:dyDescent="0.25">
      <c r="A24" s="7" t="s">
        <v>78</v>
      </c>
      <c r="B24" s="7" t="s">
        <v>53</v>
      </c>
      <c r="C24" s="7" t="str">
        <f t="shared" si="0"/>
        <v>Muy altaModerado</v>
      </c>
      <c r="D24" s="10" t="s">
        <v>115</v>
      </c>
    </row>
    <row r="25" spans="1:4" ht="30" x14ac:dyDescent="0.25">
      <c r="A25" s="7" t="s">
        <v>78</v>
      </c>
      <c r="B25" s="7" t="s">
        <v>66</v>
      </c>
      <c r="C25" s="7" t="str">
        <f t="shared" si="0"/>
        <v>Muy altaMayor</v>
      </c>
      <c r="D25" s="10" t="s">
        <v>115</v>
      </c>
    </row>
    <row r="26" spans="1:4" ht="52.9" customHeight="1" x14ac:dyDescent="0.25">
      <c r="A26" s="7" t="s">
        <v>78</v>
      </c>
      <c r="B26" s="7" t="s">
        <v>79</v>
      </c>
      <c r="C26" s="7" t="str">
        <f t="shared" si="0"/>
        <v>Muy altaCatastrófico</v>
      </c>
      <c r="D26" s="10" t="s">
        <v>116</v>
      </c>
    </row>
  </sheetData>
  <sheetProtection algorithmName="SHA-512" hashValue="vgqapuvjYdEqXAEqBxD5DN5i4hA4thiEoDrQ/NCPof2q4Gsib5tru0TQ1hy4q/y34BhT2Rl2ZjTQkdrDzli8mQ==" saltValue="AK27E/0+c3PJV2DM0V1+G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B30"/>
  <sheetViews>
    <sheetView topLeftCell="AN1" zoomScale="70" zoomScaleNormal="70" workbookViewId="0">
      <pane ySplit="3" topLeftCell="A12" activePane="bottomLeft" state="frozen"/>
      <selection activeCell="G4" sqref="G4:G13"/>
      <selection pane="bottomLeft" activeCell="A12" sqref="A12:A13"/>
    </sheetView>
  </sheetViews>
  <sheetFormatPr baseColWidth="10" defaultColWidth="11.42578125" defaultRowHeight="15" x14ac:dyDescent="0.25"/>
  <cols>
    <col min="1" max="1" width="14.140625" style="1" customWidth="1"/>
    <col min="2" max="2" width="14" style="6" customWidth="1"/>
    <col min="3" max="3" width="17.28515625" style="6" customWidth="1"/>
    <col min="4" max="4" width="19.42578125" style="6" customWidth="1"/>
    <col min="5" max="5" width="19.5703125" style="6" customWidth="1"/>
    <col min="6" max="6" width="59.7109375" style="2" customWidth="1"/>
    <col min="7" max="7" width="9.7109375" style="2" customWidth="1"/>
    <col min="8" max="8" width="20" style="2" customWidth="1"/>
    <col min="9" max="9" width="44.28515625" style="2" customWidth="1"/>
    <col min="10" max="10" width="14.7109375" style="2" bestFit="1" customWidth="1"/>
    <col min="11" max="11" width="16.7109375" style="2" customWidth="1"/>
    <col min="12" max="12" width="19.28515625" style="2" customWidth="1"/>
    <col min="13" max="13" width="46.140625" style="2" customWidth="1"/>
    <col min="14" max="14" width="3.42578125" style="2" hidden="1" customWidth="1"/>
    <col min="15" max="15" width="45.28515625" style="2" customWidth="1"/>
    <col min="16" max="16" width="3" style="2" hidden="1" customWidth="1"/>
    <col min="17" max="17" width="32.42578125" style="2" customWidth="1"/>
    <col min="18" max="18" width="3.42578125" style="2" hidden="1" customWidth="1"/>
    <col min="19" max="20" width="21.85546875" style="2" customWidth="1"/>
    <col min="21" max="21" width="21.85546875" style="2" hidden="1" customWidth="1"/>
    <col min="22" max="22" width="15" style="2" customWidth="1"/>
    <col min="23" max="23" width="5.7109375" style="19" hidden="1" customWidth="1"/>
    <col min="24" max="24" width="13.7109375" style="2" customWidth="1"/>
    <col min="25" max="25" width="5.7109375" style="19" hidden="1" customWidth="1"/>
    <col min="26" max="26" width="16.85546875" style="2" bestFit="1" customWidth="1"/>
    <col min="27" max="27" width="5.42578125" style="2" hidden="1" customWidth="1"/>
    <col min="28" max="28" width="28.140625" style="2" customWidth="1"/>
    <col min="29" max="29" width="28" style="2" customWidth="1"/>
    <col min="30" max="30" width="62.42578125" style="2" customWidth="1"/>
    <col min="31" max="31" width="10" style="2" bestFit="1" customWidth="1"/>
    <col min="32" max="32" width="8.42578125" style="19" customWidth="1"/>
    <col min="33" max="33" width="20.28515625" style="19" customWidth="1"/>
    <col min="34" max="34" width="9" style="19" customWidth="1"/>
    <col min="35" max="35" width="14.140625" style="19" customWidth="1"/>
    <col min="36" max="36" width="16.42578125" style="2" customWidth="1"/>
    <col min="37" max="37" width="6.7109375" style="2" customWidth="1"/>
    <col min="38" max="38" width="63.7109375" style="2" customWidth="1"/>
    <col min="39" max="39" width="14.7109375" style="6" customWidth="1"/>
    <col min="40" max="40" width="36.5703125" style="2" customWidth="1"/>
    <col min="41" max="41" width="8.85546875" style="2" customWidth="1"/>
    <col min="42" max="42" width="12.140625" style="2" customWidth="1"/>
    <col min="43" max="43" width="14.85546875" style="2" customWidth="1"/>
    <col min="44" max="44" width="9.140625" style="2" customWidth="1"/>
    <col min="45" max="45" width="33.7109375" style="2" customWidth="1"/>
    <col min="46" max="46" width="22.5703125" style="2" customWidth="1"/>
    <col min="47" max="47" width="13.7109375" style="2" hidden="1" customWidth="1"/>
    <col min="48" max="48" width="13.7109375" style="21" hidden="1" customWidth="1"/>
    <col min="49" max="49" width="13.7109375" style="2" customWidth="1"/>
    <col min="50" max="50" width="15.28515625" style="2" customWidth="1"/>
    <col min="51" max="51" width="2.28515625" style="5" customWidth="1"/>
    <col min="52" max="52" width="49.28515625" style="5" customWidth="1"/>
    <col min="53" max="53" width="17" style="4" customWidth="1"/>
    <col min="54" max="55" width="11.5703125" style="3" customWidth="1"/>
    <col min="56" max="56" width="21.85546875" style="2" customWidth="1"/>
    <col min="57" max="57" width="14.85546875" style="1" hidden="1" customWidth="1"/>
    <col min="58" max="58" width="58.42578125" style="1" hidden="1" customWidth="1"/>
    <col min="59" max="59" width="14.85546875" style="1" hidden="1" customWidth="1"/>
    <col min="60" max="60" width="50.5703125" style="1" hidden="1" customWidth="1"/>
    <col min="61" max="61" width="29.140625" style="1" hidden="1" customWidth="1"/>
    <col min="62" max="62" width="14.85546875" style="1" hidden="1" customWidth="1"/>
    <col min="63" max="63" width="30.140625" style="50" hidden="1" customWidth="1"/>
    <col min="64" max="64" width="23.5703125" style="50" hidden="1" customWidth="1"/>
    <col min="65" max="65" width="0" style="1" hidden="1" customWidth="1"/>
    <col min="66" max="66" width="26.7109375" style="1" hidden="1" customWidth="1"/>
    <col min="67" max="67" width="24.42578125" style="1" hidden="1" customWidth="1"/>
    <col min="68" max="68" width="11.42578125" style="1"/>
    <col min="69" max="69" width="26.7109375" style="1" customWidth="1"/>
    <col min="70" max="70" width="25.140625" style="1" customWidth="1"/>
    <col min="71" max="71" width="11.42578125" style="1"/>
    <col min="72" max="72" width="24.85546875" style="1" customWidth="1"/>
    <col min="73" max="73" width="26" style="1" customWidth="1"/>
    <col min="74" max="252" width="11.42578125" style="1"/>
    <col min="253" max="253" width="21.85546875" style="1" customWidth="1"/>
    <col min="254" max="254" width="13.85546875" style="1" customWidth="1"/>
    <col min="255" max="255" width="38.7109375" style="1" customWidth="1"/>
    <col min="256" max="256" width="3" style="1" bestFit="1" customWidth="1"/>
    <col min="257" max="257" width="32.28515625" style="1" customWidth="1"/>
    <col min="258" max="258" width="46.28515625" style="1" customWidth="1"/>
    <col min="259" max="259" width="19" style="1" customWidth="1"/>
    <col min="260" max="260" width="0" style="1" hidden="1" customWidth="1"/>
    <col min="261" max="261" width="17.7109375" style="1" customWidth="1"/>
    <col min="262" max="262" width="0" style="1" hidden="1" customWidth="1"/>
    <col min="263" max="263" width="22.28515625" style="1" customWidth="1"/>
    <col min="264" max="264" width="5.28515625" style="1" customWidth="1"/>
    <col min="265" max="265" width="36.28515625" style="1" customWidth="1"/>
    <col min="266" max="266" width="5.7109375" style="1" customWidth="1"/>
    <col min="267" max="267" width="0" style="1" hidden="1" customWidth="1"/>
    <col min="268" max="268" width="20.7109375" style="1" customWidth="1"/>
    <col min="269" max="269" width="4.85546875" style="1" customWidth="1"/>
    <col min="270" max="270" width="0" style="1" hidden="1" customWidth="1"/>
    <col min="271" max="271" width="24.7109375" style="1" customWidth="1"/>
    <col min="272" max="272" width="12.28515625" style="1" customWidth="1"/>
    <col min="273" max="273" width="0" style="1" hidden="1" customWidth="1"/>
    <col min="274" max="274" width="3.42578125" style="1" customWidth="1"/>
    <col min="275" max="275" width="0" style="1" hidden="1" customWidth="1"/>
    <col min="276" max="276" width="17.7109375" style="1" customWidth="1"/>
    <col min="277" max="277" width="3.42578125" style="1" customWidth="1"/>
    <col min="278" max="278" width="0" style="1" hidden="1" customWidth="1"/>
    <col min="279" max="279" width="23.7109375" style="1" customWidth="1"/>
    <col min="280" max="280" width="10" style="1" customWidth="1"/>
    <col min="281" max="281" width="0" style="1" hidden="1" customWidth="1"/>
    <col min="282" max="283" width="14.7109375" style="1" customWidth="1"/>
    <col min="284" max="284" width="12.85546875" style="1" customWidth="1"/>
    <col min="285" max="285" width="3.28515625" style="1" customWidth="1"/>
    <col min="286" max="286" width="30.28515625" style="1" customWidth="1"/>
    <col min="287" max="287" width="5" style="1" customWidth="1"/>
    <col min="288" max="288" width="0" style="1" hidden="1" customWidth="1"/>
    <col min="289" max="289" width="14.28515625" style="1" customWidth="1"/>
    <col min="290" max="290" width="5.7109375" style="1" customWidth="1"/>
    <col min="291" max="291" width="0" style="1" hidden="1" customWidth="1"/>
    <col min="292" max="292" width="17.28515625" style="1" customWidth="1"/>
    <col min="293" max="293" width="12.7109375" style="1" customWidth="1"/>
    <col min="294" max="294" width="0" style="1" hidden="1" customWidth="1"/>
    <col min="295" max="295" width="5.28515625" style="1" customWidth="1"/>
    <col min="296" max="296" width="0" style="1" hidden="1" customWidth="1"/>
    <col min="297" max="297" width="17" style="1" customWidth="1"/>
    <col min="298" max="298" width="6.28515625" style="1" customWidth="1"/>
    <col min="299" max="299" width="0" style="1" hidden="1" customWidth="1"/>
    <col min="300" max="300" width="14.28515625" style="1" customWidth="1"/>
    <col min="301" max="301" width="7.5703125" style="1" customWidth="1"/>
    <col min="302" max="302" width="0" style="1" hidden="1" customWidth="1"/>
    <col min="303" max="304" width="14.28515625" style="1" customWidth="1"/>
    <col min="305" max="305" width="20.85546875" style="1" customWidth="1"/>
    <col min="306" max="306" width="14.42578125" style="1" customWidth="1"/>
    <col min="307" max="307" width="15" style="1" customWidth="1"/>
    <col min="308" max="308" width="2.7109375" style="1" customWidth="1"/>
    <col min="309" max="309" width="11.7109375" style="1" customWidth="1"/>
    <col min="310" max="310" width="11.5703125" style="1" customWidth="1"/>
    <col min="311" max="311" width="2.28515625" style="1" customWidth="1"/>
    <col min="312" max="312" width="41" style="1" customWidth="1"/>
    <col min="313" max="313" width="14.28515625" style="1" customWidth="1"/>
    <col min="314" max="315" width="11.5703125" style="1" customWidth="1"/>
    <col min="316" max="316" width="21.85546875" style="1" customWidth="1"/>
    <col min="317" max="508" width="11.42578125" style="1"/>
    <col min="509" max="509" width="21.85546875" style="1" customWidth="1"/>
    <col min="510" max="510" width="13.85546875" style="1" customWidth="1"/>
    <col min="511" max="511" width="38.7109375" style="1" customWidth="1"/>
    <col min="512" max="512" width="3" style="1" bestFit="1" customWidth="1"/>
    <col min="513" max="513" width="32.28515625" style="1" customWidth="1"/>
    <col min="514" max="514" width="46.28515625" style="1" customWidth="1"/>
    <col min="515" max="515" width="19" style="1" customWidth="1"/>
    <col min="516" max="516" width="0" style="1" hidden="1" customWidth="1"/>
    <col min="517" max="517" width="17.7109375" style="1" customWidth="1"/>
    <col min="518" max="518" width="0" style="1" hidden="1" customWidth="1"/>
    <col min="519" max="519" width="22.28515625" style="1" customWidth="1"/>
    <col min="520" max="520" width="5.28515625" style="1" customWidth="1"/>
    <col min="521" max="521" width="36.28515625" style="1" customWidth="1"/>
    <col min="522" max="522" width="5.7109375" style="1" customWidth="1"/>
    <col min="523" max="523" width="0" style="1" hidden="1" customWidth="1"/>
    <col min="524" max="524" width="20.7109375" style="1" customWidth="1"/>
    <col min="525" max="525" width="4.85546875" style="1" customWidth="1"/>
    <col min="526" max="526" width="0" style="1" hidden="1" customWidth="1"/>
    <col min="527" max="527" width="24.7109375" style="1" customWidth="1"/>
    <col min="528" max="528" width="12.28515625" style="1" customWidth="1"/>
    <col min="529" max="529" width="0" style="1" hidden="1" customWidth="1"/>
    <col min="530" max="530" width="3.42578125" style="1" customWidth="1"/>
    <col min="531" max="531" width="0" style="1" hidden="1" customWidth="1"/>
    <col min="532" max="532" width="17.7109375" style="1" customWidth="1"/>
    <col min="533" max="533" width="3.42578125" style="1" customWidth="1"/>
    <col min="534" max="534" width="0" style="1" hidden="1" customWidth="1"/>
    <col min="535" max="535" width="23.7109375" style="1" customWidth="1"/>
    <col min="536" max="536" width="10" style="1" customWidth="1"/>
    <col min="537" max="537" width="0" style="1" hidden="1" customWidth="1"/>
    <col min="538" max="539" width="14.7109375" style="1" customWidth="1"/>
    <col min="540" max="540" width="12.85546875" style="1" customWidth="1"/>
    <col min="541" max="541" width="3.28515625" style="1" customWidth="1"/>
    <col min="542" max="542" width="30.28515625" style="1" customWidth="1"/>
    <col min="543" max="543" width="5" style="1" customWidth="1"/>
    <col min="544" max="544" width="0" style="1" hidden="1" customWidth="1"/>
    <col min="545" max="545" width="14.28515625" style="1" customWidth="1"/>
    <col min="546" max="546" width="5.7109375" style="1" customWidth="1"/>
    <col min="547" max="547" width="0" style="1" hidden="1" customWidth="1"/>
    <col min="548" max="548" width="17.28515625" style="1" customWidth="1"/>
    <col min="549" max="549" width="12.7109375" style="1" customWidth="1"/>
    <col min="550" max="550" width="0" style="1" hidden="1" customWidth="1"/>
    <col min="551" max="551" width="5.28515625" style="1" customWidth="1"/>
    <col min="552" max="552" width="0" style="1" hidden="1" customWidth="1"/>
    <col min="553" max="553" width="17" style="1" customWidth="1"/>
    <col min="554" max="554" width="6.28515625" style="1" customWidth="1"/>
    <col min="555" max="555" width="0" style="1" hidden="1" customWidth="1"/>
    <col min="556" max="556" width="14.28515625" style="1" customWidth="1"/>
    <col min="557" max="557" width="7.5703125" style="1" customWidth="1"/>
    <col min="558" max="558" width="0" style="1" hidden="1" customWidth="1"/>
    <col min="559" max="560" width="14.28515625" style="1" customWidth="1"/>
    <col min="561" max="561" width="20.85546875" style="1" customWidth="1"/>
    <col min="562" max="562" width="14.42578125" style="1" customWidth="1"/>
    <col min="563" max="563" width="15" style="1" customWidth="1"/>
    <col min="564" max="564" width="2.7109375" style="1" customWidth="1"/>
    <col min="565" max="565" width="11.7109375" style="1" customWidth="1"/>
    <col min="566" max="566" width="11.5703125" style="1" customWidth="1"/>
    <col min="567" max="567" width="2.28515625" style="1" customWidth="1"/>
    <col min="568" max="568" width="41" style="1" customWidth="1"/>
    <col min="569" max="569" width="14.28515625" style="1" customWidth="1"/>
    <col min="570" max="571" width="11.5703125" style="1" customWidth="1"/>
    <col min="572" max="572" width="21.85546875" style="1" customWidth="1"/>
    <col min="573" max="764" width="11.42578125" style="1"/>
    <col min="765" max="765" width="21.85546875" style="1" customWidth="1"/>
    <col min="766" max="766" width="13.85546875" style="1" customWidth="1"/>
    <col min="767" max="767" width="38.7109375" style="1" customWidth="1"/>
    <col min="768" max="768" width="3" style="1" bestFit="1" customWidth="1"/>
    <col min="769" max="769" width="32.28515625" style="1" customWidth="1"/>
    <col min="770" max="770" width="46.28515625" style="1" customWidth="1"/>
    <col min="771" max="771" width="19" style="1" customWidth="1"/>
    <col min="772" max="772" width="0" style="1" hidden="1" customWidth="1"/>
    <col min="773" max="773" width="17.7109375" style="1" customWidth="1"/>
    <col min="774" max="774" width="0" style="1" hidden="1" customWidth="1"/>
    <col min="775" max="775" width="22.28515625" style="1" customWidth="1"/>
    <col min="776" max="776" width="5.28515625" style="1" customWidth="1"/>
    <col min="777" max="777" width="36.28515625" style="1" customWidth="1"/>
    <col min="778" max="778" width="5.7109375" style="1" customWidth="1"/>
    <col min="779" max="779" width="0" style="1" hidden="1" customWidth="1"/>
    <col min="780" max="780" width="20.7109375" style="1" customWidth="1"/>
    <col min="781" max="781" width="4.85546875" style="1" customWidth="1"/>
    <col min="782" max="782" width="0" style="1" hidden="1" customWidth="1"/>
    <col min="783" max="783" width="24.7109375" style="1" customWidth="1"/>
    <col min="784" max="784" width="12.28515625" style="1" customWidth="1"/>
    <col min="785" max="785" width="0" style="1" hidden="1" customWidth="1"/>
    <col min="786" max="786" width="3.42578125" style="1" customWidth="1"/>
    <col min="787" max="787" width="0" style="1" hidden="1" customWidth="1"/>
    <col min="788" max="788" width="17.7109375" style="1" customWidth="1"/>
    <col min="789" max="789" width="3.42578125" style="1" customWidth="1"/>
    <col min="790" max="790" width="0" style="1" hidden="1" customWidth="1"/>
    <col min="791" max="791" width="23.7109375" style="1" customWidth="1"/>
    <col min="792" max="792" width="10" style="1" customWidth="1"/>
    <col min="793" max="793" width="0" style="1" hidden="1" customWidth="1"/>
    <col min="794" max="795" width="14.7109375" style="1" customWidth="1"/>
    <col min="796" max="796" width="12.85546875" style="1" customWidth="1"/>
    <col min="797" max="797" width="3.28515625" style="1" customWidth="1"/>
    <col min="798" max="798" width="30.28515625" style="1" customWidth="1"/>
    <col min="799" max="799" width="5" style="1" customWidth="1"/>
    <col min="800" max="800" width="0" style="1" hidden="1" customWidth="1"/>
    <col min="801" max="801" width="14.28515625" style="1" customWidth="1"/>
    <col min="802" max="802" width="5.7109375" style="1" customWidth="1"/>
    <col min="803" max="803" width="0" style="1" hidden="1" customWidth="1"/>
    <col min="804" max="804" width="17.28515625" style="1" customWidth="1"/>
    <col min="805" max="805" width="12.7109375" style="1" customWidth="1"/>
    <col min="806" max="806" width="0" style="1" hidden="1" customWidth="1"/>
    <col min="807" max="807" width="5.28515625" style="1" customWidth="1"/>
    <col min="808" max="808" width="0" style="1" hidden="1" customWidth="1"/>
    <col min="809" max="809" width="17" style="1" customWidth="1"/>
    <col min="810" max="810" width="6.28515625" style="1" customWidth="1"/>
    <col min="811" max="811" width="0" style="1" hidden="1" customWidth="1"/>
    <col min="812" max="812" width="14.28515625" style="1" customWidth="1"/>
    <col min="813" max="813" width="7.5703125" style="1" customWidth="1"/>
    <col min="814" max="814" width="0" style="1" hidden="1" customWidth="1"/>
    <col min="815" max="816" width="14.28515625" style="1" customWidth="1"/>
    <col min="817" max="817" width="20.85546875" style="1" customWidth="1"/>
    <col min="818" max="818" width="14.42578125" style="1" customWidth="1"/>
    <col min="819" max="819" width="15" style="1" customWidth="1"/>
    <col min="820" max="820" width="2.7109375" style="1" customWidth="1"/>
    <col min="821" max="821" width="11.7109375" style="1" customWidth="1"/>
    <col min="822" max="822" width="11.5703125" style="1" customWidth="1"/>
    <col min="823" max="823" width="2.28515625" style="1" customWidth="1"/>
    <col min="824" max="824" width="41" style="1" customWidth="1"/>
    <col min="825" max="825" width="14.28515625" style="1" customWidth="1"/>
    <col min="826" max="827" width="11.5703125" style="1" customWidth="1"/>
    <col min="828" max="828" width="21.85546875" style="1" customWidth="1"/>
    <col min="829" max="1020" width="11.42578125" style="1"/>
    <col min="1021" max="1021" width="21.85546875" style="1" customWidth="1"/>
    <col min="1022" max="1022" width="13.85546875" style="1" customWidth="1"/>
    <col min="1023" max="1023" width="38.7109375" style="1" customWidth="1"/>
    <col min="1024" max="1024" width="3" style="1" bestFit="1" customWidth="1"/>
    <col min="1025" max="1025" width="32.28515625" style="1" customWidth="1"/>
    <col min="1026" max="1026" width="46.28515625" style="1" customWidth="1"/>
    <col min="1027" max="1027" width="19" style="1" customWidth="1"/>
    <col min="1028" max="1028" width="0" style="1" hidden="1" customWidth="1"/>
    <col min="1029" max="1029" width="17.7109375" style="1" customWidth="1"/>
    <col min="1030" max="1030" width="0" style="1" hidden="1" customWidth="1"/>
    <col min="1031" max="1031" width="22.28515625" style="1" customWidth="1"/>
    <col min="1032" max="1032" width="5.28515625" style="1" customWidth="1"/>
    <col min="1033" max="1033" width="36.28515625" style="1" customWidth="1"/>
    <col min="1034" max="1034" width="5.7109375" style="1" customWidth="1"/>
    <col min="1035" max="1035" width="0" style="1" hidden="1" customWidth="1"/>
    <col min="1036" max="1036" width="20.7109375" style="1" customWidth="1"/>
    <col min="1037" max="1037" width="4.85546875" style="1" customWidth="1"/>
    <col min="1038" max="1038" width="0" style="1" hidden="1" customWidth="1"/>
    <col min="1039" max="1039" width="24.7109375" style="1" customWidth="1"/>
    <col min="1040" max="1040" width="12.28515625" style="1" customWidth="1"/>
    <col min="1041" max="1041" width="0" style="1" hidden="1" customWidth="1"/>
    <col min="1042" max="1042" width="3.42578125" style="1" customWidth="1"/>
    <col min="1043" max="1043" width="0" style="1" hidden="1" customWidth="1"/>
    <col min="1044" max="1044" width="17.7109375" style="1" customWidth="1"/>
    <col min="1045" max="1045" width="3.42578125" style="1" customWidth="1"/>
    <col min="1046" max="1046" width="0" style="1" hidden="1" customWidth="1"/>
    <col min="1047" max="1047" width="23.7109375" style="1" customWidth="1"/>
    <col min="1048" max="1048" width="10" style="1" customWidth="1"/>
    <col min="1049" max="1049" width="0" style="1" hidden="1" customWidth="1"/>
    <col min="1050" max="1051" width="14.7109375" style="1" customWidth="1"/>
    <col min="1052" max="1052" width="12.85546875" style="1" customWidth="1"/>
    <col min="1053" max="1053" width="3.28515625" style="1" customWidth="1"/>
    <col min="1054" max="1054" width="30.28515625" style="1" customWidth="1"/>
    <col min="1055" max="1055" width="5" style="1" customWidth="1"/>
    <col min="1056" max="1056" width="0" style="1" hidden="1" customWidth="1"/>
    <col min="1057" max="1057" width="14.28515625" style="1" customWidth="1"/>
    <col min="1058" max="1058" width="5.7109375" style="1" customWidth="1"/>
    <col min="1059" max="1059" width="0" style="1" hidden="1" customWidth="1"/>
    <col min="1060" max="1060" width="17.28515625" style="1" customWidth="1"/>
    <col min="1061" max="1061" width="12.7109375" style="1" customWidth="1"/>
    <col min="1062" max="1062" width="0" style="1" hidden="1" customWidth="1"/>
    <col min="1063" max="1063" width="5.28515625" style="1" customWidth="1"/>
    <col min="1064" max="1064" width="0" style="1" hidden="1" customWidth="1"/>
    <col min="1065" max="1065" width="17" style="1" customWidth="1"/>
    <col min="1066" max="1066" width="6.28515625" style="1" customWidth="1"/>
    <col min="1067" max="1067" width="0" style="1" hidden="1" customWidth="1"/>
    <col min="1068" max="1068" width="14.28515625" style="1" customWidth="1"/>
    <col min="1069" max="1069" width="7.5703125" style="1" customWidth="1"/>
    <col min="1070" max="1070" width="0" style="1" hidden="1" customWidth="1"/>
    <col min="1071" max="1072" width="14.28515625" style="1" customWidth="1"/>
    <col min="1073" max="1073" width="20.85546875" style="1" customWidth="1"/>
    <col min="1074" max="1074" width="14.42578125" style="1" customWidth="1"/>
    <col min="1075" max="1075" width="15" style="1" customWidth="1"/>
    <col min="1076" max="1076" width="2.7109375" style="1" customWidth="1"/>
    <col min="1077" max="1077" width="11.7109375" style="1" customWidth="1"/>
    <col min="1078" max="1078" width="11.5703125" style="1" customWidth="1"/>
    <col min="1079" max="1079" width="2.28515625" style="1" customWidth="1"/>
    <col min="1080" max="1080" width="41" style="1" customWidth="1"/>
    <col min="1081" max="1081" width="14.28515625" style="1" customWidth="1"/>
    <col min="1082" max="1083" width="11.5703125" style="1" customWidth="1"/>
    <col min="1084" max="1084" width="21.85546875" style="1" customWidth="1"/>
    <col min="1085" max="1276" width="11.42578125" style="1"/>
    <col min="1277" max="1277" width="21.85546875" style="1" customWidth="1"/>
    <col min="1278" max="1278" width="13.85546875" style="1" customWidth="1"/>
    <col min="1279" max="1279" width="38.7109375" style="1" customWidth="1"/>
    <col min="1280" max="1280" width="3" style="1" bestFit="1" customWidth="1"/>
    <col min="1281" max="1281" width="32.28515625" style="1" customWidth="1"/>
    <col min="1282" max="1282" width="46.28515625" style="1" customWidth="1"/>
    <col min="1283" max="1283" width="19" style="1" customWidth="1"/>
    <col min="1284" max="1284" width="0" style="1" hidden="1" customWidth="1"/>
    <col min="1285" max="1285" width="17.7109375" style="1" customWidth="1"/>
    <col min="1286" max="1286" width="0" style="1" hidden="1" customWidth="1"/>
    <col min="1287" max="1287" width="22.28515625" style="1" customWidth="1"/>
    <col min="1288" max="1288" width="5.28515625" style="1" customWidth="1"/>
    <col min="1289" max="1289" width="36.28515625" style="1" customWidth="1"/>
    <col min="1290" max="1290" width="5.7109375" style="1" customWidth="1"/>
    <col min="1291" max="1291" width="0" style="1" hidden="1" customWidth="1"/>
    <col min="1292" max="1292" width="20.7109375" style="1" customWidth="1"/>
    <col min="1293" max="1293" width="4.85546875" style="1" customWidth="1"/>
    <col min="1294" max="1294" width="0" style="1" hidden="1" customWidth="1"/>
    <col min="1295" max="1295" width="24.7109375" style="1" customWidth="1"/>
    <col min="1296" max="1296" width="12.28515625" style="1" customWidth="1"/>
    <col min="1297" max="1297" width="0" style="1" hidden="1" customWidth="1"/>
    <col min="1298" max="1298" width="3.42578125" style="1" customWidth="1"/>
    <col min="1299" max="1299" width="0" style="1" hidden="1" customWidth="1"/>
    <col min="1300" max="1300" width="17.7109375" style="1" customWidth="1"/>
    <col min="1301" max="1301" width="3.42578125" style="1" customWidth="1"/>
    <col min="1302" max="1302" width="0" style="1" hidden="1" customWidth="1"/>
    <col min="1303" max="1303" width="23.7109375" style="1" customWidth="1"/>
    <col min="1304" max="1304" width="10" style="1" customWidth="1"/>
    <col min="1305" max="1305" width="0" style="1" hidden="1" customWidth="1"/>
    <col min="1306" max="1307" width="14.7109375" style="1" customWidth="1"/>
    <col min="1308" max="1308" width="12.85546875" style="1" customWidth="1"/>
    <col min="1309" max="1309" width="3.28515625" style="1" customWidth="1"/>
    <col min="1310" max="1310" width="30.28515625" style="1" customWidth="1"/>
    <col min="1311" max="1311" width="5" style="1" customWidth="1"/>
    <col min="1312" max="1312" width="0" style="1" hidden="1" customWidth="1"/>
    <col min="1313" max="1313" width="14.28515625" style="1" customWidth="1"/>
    <col min="1314" max="1314" width="5.7109375" style="1" customWidth="1"/>
    <col min="1315" max="1315" width="0" style="1" hidden="1" customWidth="1"/>
    <col min="1316" max="1316" width="17.28515625" style="1" customWidth="1"/>
    <col min="1317" max="1317" width="12.7109375" style="1" customWidth="1"/>
    <col min="1318" max="1318" width="0" style="1" hidden="1" customWidth="1"/>
    <col min="1319" max="1319" width="5.28515625" style="1" customWidth="1"/>
    <col min="1320" max="1320" width="0" style="1" hidden="1" customWidth="1"/>
    <col min="1321" max="1321" width="17" style="1" customWidth="1"/>
    <col min="1322" max="1322" width="6.28515625" style="1" customWidth="1"/>
    <col min="1323" max="1323" width="0" style="1" hidden="1" customWidth="1"/>
    <col min="1324" max="1324" width="14.28515625" style="1" customWidth="1"/>
    <col min="1325" max="1325" width="7.5703125" style="1" customWidth="1"/>
    <col min="1326" max="1326" width="0" style="1" hidden="1" customWidth="1"/>
    <col min="1327" max="1328" width="14.28515625" style="1" customWidth="1"/>
    <col min="1329" max="1329" width="20.85546875" style="1" customWidth="1"/>
    <col min="1330" max="1330" width="14.42578125" style="1" customWidth="1"/>
    <col min="1331" max="1331" width="15" style="1" customWidth="1"/>
    <col min="1332" max="1332" width="2.7109375" style="1" customWidth="1"/>
    <col min="1333" max="1333" width="11.7109375" style="1" customWidth="1"/>
    <col min="1334" max="1334" width="11.5703125" style="1" customWidth="1"/>
    <col min="1335" max="1335" width="2.28515625" style="1" customWidth="1"/>
    <col min="1336" max="1336" width="41" style="1" customWidth="1"/>
    <col min="1337" max="1337" width="14.28515625" style="1" customWidth="1"/>
    <col min="1338" max="1339" width="11.5703125" style="1" customWidth="1"/>
    <col min="1340" max="1340" width="21.85546875" style="1" customWidth="1"/>
    <col min="1341" max="1532" width="11.42578125" style="1"/>
    <col min="1533" max="1533" width="21.85546875" style="1" customWidth="1"/>
    <col min="1534" max="1534" width="13.85546875" style="1" customWidth="1"/>
    <col min="1535" max="1535" width="38.7109375" style="1" customWidth="1"/>
    <col min="1536" max="1536" width="3" style="1" bestFit="1" customWidth="1"/>
    <col min="1537" max="1537" width="32.28515625" style="1" customWidth="1"/>
    <col min="1538" max="1538" width="46.28515625" style="1" customWidth="1"/>
    <col min="1539" max="1539" width="19" style="1" customWidth="1"/>
    <col min="1540" max="1540" width="0" style="1" hidden="1" customWidth="1"/>
    <col min="1541" max="1541" width="17.7109375" style="1" customWidth="1"/>
    <col min="1542" max="1542" width="0" style="1" hidden="1" customWidth="1"/>
    <col min="1543" max="1543" width="22.28515625" style="1" customWidth="1"/>
    <col min="1544" max="1544" width="5.28515625" style="1" customWidth="1"/>
    <col min="1545" max="1545" width="36.28515625" style="1" customWidth="1"/>
    <col min="1546" max="1546" width="5.7109375" style="1" customWidth="1"/>
    <col min="1547" max="1547" width="0" style="1" hidden="1" customWidth="1"/>
    <col min="1548" max="1548" width="20.7109375" style="1" customWidth="1"/>
    <col min="1549" max="1549" width="4.85546875" style="1" customWidth="1"/>
    <col min="1550" max="1550" width="0" style="1" hidden="1" customWidth="1"/>
    <col min="1551" max="1551" width="24.7109375" style="1" customWidth="1"/>
    <col min="1552" max="1552" width="12.28515625" style="1" customWidth="1"/>
    <col min="1553" max="1553" width="0" style="1" hidden="1" customWidth="1"/>
    <col min="1554" max="1554" width="3.42578125" style="1" customWidth="1"/>
    <col min="1555" max="1555" width="0" style="1" hidden="1" customWidth="1"/>
    <col min="1556" max="1556" width="17.7109375" style="1" customWidth="1"/>
    <col min="1557" max="1557" width="3.42578125" style="1" customWidth="1"/>
    <col min="1558" max="1558" width="0" style="1" hidden="1" customWidth="1"/>
    <col min="1559" max="1559" width="23.7109375" style="1" customWidth="1"/>
    <col min="1560" max="1560" width="10" style="1" customWidth="1"/>
    <col min="1561" max="1561" width="0" style="1" hidden="1" customWidth="1"/>
    <col min="1562" max="1563" width="14.7109375" style="1" customWidth="1"/>
    <col min="1564" max="1564" width="12.85546875" style="1" customWidth="1"/>
    <col min="1565" max="1565" width="3.28515625" style="1" customWidth="1"/>
    <col min="1566" max="1566" width="30.28515625" style="1" customWidth="1"/>
    <col min="1567" max="1567" width="5" style="1" customWidth="1"/>
    <col min="1568" max="1568" width="0" style="1" hidden="1" customWidth="1"/>
    <col min="1569" max="1569" width="14.28515625" style="1" customWidth="1"/>
    <col min="1570" max="1570" width="5.7109375" style="1" customWidth="1"/>
    <col min="1571" max="1571" width="0" style="1" hidden="1" customWidth="1"/>
    <col min="1572" max="1572" width="17.28515625" style="1" customWidth="1"/>
    <col min="1573" max="1573" width="12.7109375" style="1" customWidth="1"/>
    <col min="1574" max="1574" width="0" style="1" hidden="1" customWidth="1"/>
    <col min="1575" max="1575" width="5.28515625" style="1" customWidth="1"/>
    <col min="1576" max="1576" width="0" style="1" hidden="1" customWidth="1"/>
    <col min="1577" max="1577" width="17" style="1" customWidth="1"/>
    <col min="1578" max="1578" width="6.28515625" style="1" customWidth="1"/>
    <col min="1579" max="1579" width="0" style="1" hidden="1" customWidth="1"/>
    <col min="1580" max="1580" width="14.28515625" style="1" customWidth="1"/>
    <col min="1581" max="1581" width="7.5703125" style="1" customWidth="1"/>
    <col min="1582" max="1582" width="0" style="1" hidden="1" customWidth="1"/>
    <col min="1583" max="1584" width="14.28515625" style="1" customWidth="1"/>
    <col min="1585" max="1585" width="20.85546875" style="1" customWidth="1"/>
    <col min="1586" max="1586" width="14.42578125" style="1" customWidth="1"/>
    <col min="1587" max="1587" width="15" style="1" customWidth="1"/>
    <col min="1588" max="1588" width="2.7109375" style="1" customWidth="1"/>
    <col min="1589" max="1589" width="11.7109375" style="1" customWidth="1"/>
    <col min="1590" max="1590" width="11.5703125" style="1" customWidth="1"/>
    <col min="1591" max="1591" width="2.28515625" style="1" customWidth="1"/>
    <col min="1592" max="1592" width="41" style="1" customWidth="1"/>
    <col min="1593" max="1593" width="14.28515625" style="1" customWidth="1"/>
    <col min="1594" max="1595" width="11.5703125" style="1" customWidth="1"/>
    <col min="1596" max="1596" width="21.85546875" style="1" customWidth="1"/>
    <col min="1597" max="1788" width="11.42578125" style="1"/>
    <col min="1789" max="1789" width="21.85546875" style="1" customWidth="1"/>
    <col min="1790" max="1790" width="13.85546875" style="1" customWidth="1"/>
    <col min="1791" max="1791" width="38.7109375" style="1" customWidth="1"/>
    <col min="1792" max="1792" width="3" style="1" bestFit="1" customWidth="1"/>
    <col min="1793" max="1793" width="32.28515625" style="1" customWidth="1"/>
    <col min="1794" max="1794" width="46.28515625" style="1" customWidth="1"/>
    <col min="1795" max="1795" width="19" style="1" customWidth="1"/>
    <col min="1796" max="1796" width="0" style="1" hidden="1" customWidth="1"/>
    <col min="1797" max="1797" width="17.7109375" style="1" customWidth="1"/>
    <col min="1798" max="1798" width="0" style="1" hidden="1" customWidth="1"/>
    <col min="1799" max="1799" width="22.28515625" style="1" customWidth="1"/>
    <col min="1800" max="1800" width="5.28515625" style="1" customWidth="1"/>
    <col min="1801" max="1801" width="36.28515625" style="1" customWidth="1"/>
    <col min="1802" max="1802" width="5.7109375" style="1" customWidth="1"/>
    <col min="1803" max="1803" width="0" style="1" hidden="1" customWidth="1"/>
    <col min="1804" max="1804" width="20.7109375" style="1" customWidth="1"/>
    <col min="1805" max="1805" width="4.85546875" style="1" customWidth="1"/>
    <col min="1806" max="1806" width="0" style="1" hidden="1" customWidth="1"/>
    <col min="1807" max="1807" width="24.7109375" style="1" customWidth="1"/>
    <col min="1808" max="1808" width="12.28515625" style="1" customWidth="1"/>
    <col min="1809" max="1809" width="0" style="1" hidden="1" customWidth="1"/>
    <col min="1810" max="1810" width="3.42578125" style="1" customWidth="1"/>
    <col min="1811" max="1811" width="0" style="1" hidden="1" customWidth="1"/>
    <col min="1812" max="1812" width="17.7109375" style="1" customWidth="1"/>
    <col min="1813" max="1813" width="3.42578125" style="1" customWidth="1"/>
    <col min="1814" max="1814" width="0" style="1" hidden="1" customWidth="1"/>
    <col min="1815" max="1815" width="23.7109375" style="1" customWidth="1"/>
    <col min="1816" max="1816" width="10" style="1" customWidth="1"/>
    <col min="1817" max="1817" width="0" style="1" hidden="1" customWidth="1"/>
    <col min="1818" max="1819" width="14.7109375" style="1" customWidth="1"/>
    <col min="1820" max="1820" width="12.85546875" style="1" customWidth="1"/>
    <col min="1821" max="1821" width="3.28515625" style="1" customWidth="1"/>
    <col min="1822" max="1822" width="30.28515625" style="1" customWidth="1"/>
    <col min="1823" max="1823" width="5" style="1" customWidth="1"/>
    <col min="1824" max="1824" width="0" style="1" hidden="1" customWidth="1"/>
    <col min="1825" max="1825" width="14.28515625" style="1" customWidth="1"/>
    <col min="1826" max="1826" width="5.7109375" style="1" customWidth="1"/>
    <col min="1827" max="1827" width="0" style="1" hidden="1" customWidth="1"/>
    <col min="1828" max="1828" width="17.28515625" style="1" customWidth="1"/>
    <col min="1829" max="1829" width="12.7109375" style="1" customWidth="1"/>
    <col min="1830" max="1830" width="0" style="1" hidden="1" customWidth="1"/>
    <col min="1831" max="1831" width="5.28515625" style="1" customWidth="1"/>
    <col min="1832" max="1832" width="0" style="1" hidden="1" customWidth="1"/>
    <col min="1833" max="1833" width="17" style="1" customWidth="1"/>
    <col min="1834" max="1834" width="6.28515625" style="1" customWidth="1"/>
    <col min="1835" max="1835" width="0" style="1" hidden="1" customWidth="1"/>
    <col min="1836" max="1836" width="14.28515625" style="1" customWidth="1"/>
    <col min="1837" max="1837" width="7.5703125" style="1" customWidth="1"/>
    <col min="1838" max="1838" width="0" style="1" hidden="1" customWidth="1"/>
    <col min="1839" max="1840" width="14.28515625" style="1" customWidth="1"/>
    <col min="1841" max="1841" width="20.85546875" style="1" customWidth="1"/>
    <col min="1842" max="1842" width="14.42578125" style="1" customWidth="1"/>
    <col min="1843" max="1843" width="15" style="1" customWidth="1"/>
    <col min="1844" max="1844" width="2.7109375" style="1" customWidth="1"/>
    <col min="1845" max="1845" width="11.7109375" style="1" customWidth="1"/>
    <col min="1846" max="1846" width="11.5703125" style="1" customWidth="1"/>
    <col min="1847" max="1847" width="2.28515625" style="1" customWidth="1"/>
    <col min="1848" max="1848" width="41" style="1" customWidth="1"/>
    <col min="1849" max="1849" width="14.28515625" style="1" customWidth="1"/>
    <col min="1850" max="1851" width="11.5703125" style="1" customWidth="1"/>
    <col min="1852" max="1852" width="21.85546875" style="1" customWidth="1"/>
    <col min="1853" max="2044" width="11.42578125" style="1"/>
    <col min="2045" max="2045" width="21.85546875" style="1" customWidth="1"/>
    <col min="2046" max="2046" width="13.85546875" style="1" customWidth="1"/>
    <col min="2047" max="2047" width="38.7109375" style="1" customWidth="1"/>
    <col min="2048" max="2048" width="3" style="1" bestFit="1" customWidth="1"/>
    <col min="2049" max="2049" width="32.28515625" style="1" customWidth="1"/>
    <col min="2050" max="2050" width="46.28515625" style="1" customWidth="1"/>
    <col min="2051" max="2051" width="19" style="1" customWidth="1"/>
    <col min="2052" max="2052" width="0" style="1" hidden="1" customWidth="1"/>
    <col min="2053" max="2053" width="17.7109375" style="1" customWidth="1"/>
    <col min="2054" max="2054" width="0" style="1" hidden="1" customWidth="1"/>
    <col min="2055" max="2055" width="22.28515625" style="1" customWidth="1"/>
    <col min="2056" max="2056" width="5.28515625" style="1" customWidth="1"/>
    <col min="2057" max="2057" width="36.28515625" style="1" customWidth="1"/>
    <col min="2058" max="2058" width="5.7109375" style="1" customWidth="1"/>
    <col min="2059" max="2059" width="0" style="1" hidden="1" customWidth="1"/>
    <col min="2060" max="2060" width="20.7109375" style="1" customWidth="1"/>
    <col min="2061" max="2061" width="4.85546875" style="1" customWidth="1"/>
    <col min="2062" max="2062" width="0" style="1" hidden="1" customWidth="1"/>
    <col min="2063" max="2063" width="24.7109375" style="1" customWidth="1"/>
    <col min="2064" max="2064" width="12.28515625" style="1" customWidth="1"/>
    <col min="2065" max="2065" width="0" style="1" hidden="1" customWidth="1"/>
    <col min="2066" max="2066" width="3.42578125" style="1" customWidth="1"/>
    <col min="2067" max="2067" width="0" style="1" hidden="1" customWidth="1"/>
    <col min="2068" max="2068" width="17.7109375" style="1" customWidth="1"/>
    <col min="2069" max="2069" width="3.42578125" style="1" customWidth="1"/>
    <col min="2070" max="2070" width="0" style="1" hidden="1" customWidth="1"/>
    <col min="2071" max="2071" width="23.7109375" style="1" customWidth="1"/>
    <col min="2072" max="2072" width="10" style="1" customWidth="1"/>
    <col min="2073" max="2073" width="0" style="1" hidden="1" customWidth="1"/>
    <col min="2074" max="2075" width="14.7109375" style="1" customWidth="1"/>
    <col min="2076" max="2076" width="12.85546875" style="1" customWidth="1"/>
    <col min="2077" max="2077" width="3.28515625" style="1" customWidth="1"/>
    <col min="2078" max="2078" width="30.28515625" style="1" customWidth="1"/>
    <col min="2079" max="2079" width="5" style="1" customWidth="1"/>
    <col min="2080" max="2080" width="0" style="1" hidden="1" customWidth="1"/>
    <col min="2081" max="2081" width="14.28515625" style="1" customWidth="1"/>
    <col min="2082" max="2082" width="5.7109375" style="1" customWidth="1"/>
    <col min="2083" max="2083" width="0" style="1" hidden="1" customWidth="1"/>
    <col min="2084" max="2084" width="17.28515625" style="1" customWidth="1"/>
    <col min="2085" max="2085" width="12.7109375" style="1" customWidth="1"/>
    <col min="2086" max="2086" width="0" style="1" hidden="1" customWidth="1"/>
    <col min="2087" max="2087" width="5.28515625" style="1" customWidth="1"/>
    <col min="2088" max="2088" width="0" style="1" hidden="1" customWidth="1"/>
    <col min="2089" max="2089" width="17" style="1" customWidth="1"/>
    <col min="2090" max="2090" width="6.28515625" style="1" customWidth="1"/>
    <col min="2091" max="2091" width="0" style="1" hidden="1" customWidth="1"/>
    <col min="2092" max="2092" width="14.28515625" style="1" customWidth="1"/>
    <col min="2093" max="2093" width="7.5703125" style="1" customWidth="1"/>
    <col min="2094" max="2094" width="0" style="1" hidden="1" customWidth="1"/>
    <col min="2095" max="2096" width="14.28515625" style="1" customWidth="1"/>
    <col min="2097" max="2097" width="20.85546875" style="1" customWidth="1"/>
    <col min="2098" max="2098" width="14.42578125" style="1" customWidth="1"/>
    <col min="2099" max="2099" width="15" style="1" customWidth="1"/>
    <col min="2100" max="2100" width="2.7109375" style="1" customWidth="1"/>
    <col min="2101" max="2101" width="11.7109375" style="1" customWidth="1"/>
    <col min="2102" max="2102" width="11.5703125" style="1" customWidth="1"/>
    <col min="2103" max="2103" width="2.28515625" style="1" customWidth="1"/>
    <col min="2104" max="2104" width="41" style="1" customWidth="1"/>
    <col min="2105" max="2105" width="14.28515625" style="1" customWidth="1"/>
    <col min="2106" max="2107" width="11.5703125" style="1" customWidth="1"/>
    <col min="2108" max="2108" width="21.85546875" style="1" customWidth="1"/>
    <col min="2109" max="2300" width="11.42578125" style="1"/>
    <col min="2301" max="2301" width="21.85546875" style="1" customWidth="1"/>
    <col min="2302" max="2302" width="13.85546875" style="1" customWidth="1"/>
    <col min="2303" max="2303" width="38.7109375" style="1" customWidth="1"/>
    <col min="2304" max="2304" width="3" style="1" bestFit="1" customWidth="1"/>
    <col min="2305" max="2305" width="32.28515625" style="1" customWidth="1"/>
    <col min="2306" max="2306" width="46.28515625" style="1" customWidth="1"/>
    <col min="2307" max="2307" width="19" style="1" customWidth="1"/>
    <col min="2308" max="2308" width="0" style="1" hidden="1" customWidth="1"/>
    <col min="2309" max="2309" width="17.7109375" style="1" customWidth="1"/>
    <col min="2310" max="2310" width="0" style="1" hidden="1" customWidth="1"/>
    <col min="2311" max="2311" width="22.28515625" style="1" customWidth="1"/>
    <col min="2312" max="2312" width="5.28515625" style="1" customWidth="1"/>
    <col min="2313" max="2313" width="36.28515625" style="1" customWidth="1"/>
    <col min="2314" max="2314" width="5.7109375" style="1" customWidth="1"/>
    <col min="2315" max="2315" width="0" style="1" hidden="1" customWidth="1"/>
    <col min="2316" max="2316" width="20.7109375" style="1" customWidth="1"/>
    <col min="2317" max="2317" width="4.85546875" style="1" customWidth="1"/>
    <col min="2318" max="2318" width="0" style="1" hidden="1" customWidth="1"/>
    <col min="2319" max="2319" width="24.7109375" style="1" customWidth="1"/>
    <col min="2320" max="2320" width="12.28515625" style="1" customWidth="1"/>
    <col min="2321" max="2321" width="0" style="1" hidden="1" customWidth="1"/>
    <col min="2322" max="2322" width="3.42578125" style="1" customWidth="1"/>
    <col min="2323" max="2323" width="0" style="1" hidden="1" customWidth="1"/>
    <col min="2324" max="2324" width="17.7109375" style="1" customWidth="1"/>
    <col min="2325" max="2325" width="3.42578125" style="1" customWidth="1"/>
    <col min="2326" max="2326" width="0" style="1" hidden="1" customWidth="1"/>
    <col min="2327" max="2327" width="23.7109375" style="1" customWidth="1"/>
    <col min="2328" max="2328" width="10" style="1" customWidth="1"/>
    <col min="2329" max="2329" width="0" style="1" hidden="1" customWidth="1"/>
    <col min="2330" max="2331" width="14.7109375" style="1" customWidth="1"/>
    <col min="2332" max="2332" width="12.85546875" style="1" customWidth="1"/>
    <col min="2333" max="2333" width="3.28515625" style="1" customWidth="1"/>
    <col min="2334" max="2334" width="30.28515625" style="1" customWidth="1"/>
    <col min="2335" max="2335" width="5" style="1" customWidth="1"/>
    <col min="2336" max="2336" width="0" style="1" hidden="1" customWidth="1"/>
    <col min="2337" max="2337" width="14.28515625" style="1" customWidth="1"/>
    <col min="2338" max="2338" width="5.7109375" style="1" customWidth="1"/>
    <col min="2339" max="2339" width="0" style="1" hidden="1" customWidth="1"/>
    <col min="2340" max="2340" width="17.28515625" style="1" customWidth="1"/>
    <col min="2341" max="2341" width="12.7109375" style="1" customWidth="1"/>
    <col min="2342" max="2342" width="0" style="1" hidden="1" customWidth="1"/>
    <col min="2343" max="2343" width="5.28515625" style="1" customWidth="1"/>
    <col min="2344" max="2344" width="0" style="1" hidden="1" customWidth="1"/>
    <col min="2345" max="2345" width="17" style="1" customWidth="1"/>
    <col min="2346" max="2346" width="6.28515625" style="1" customWidth="1"/>
    <col min="2347" max="2347" width="0" style="1" hidden="1" customWidth="1"/>
    <col min="2348" max="2348" width="14.28515625" style="1" customWidth="1"/>
    <col min="2349" max="2349" width="7.5703125" style="1" customWidth="1"/>
    <col min="2350" max="2350" width="0" style="1" hidden="1" customWidth="1"/>
    <col min="2351" max="2352" width="14.28515625" style="1" customWidth="1"/>
    <col min="2353" max="2353" width="20.85546875" style="1" customWidth="1"/>
    <col min="2354" max="2354" width="14.42578125" style="1" customWidth="1"/>
    <col min="2355" max="2355" width="15" style="1" customWidth="1"/>
    <col min="2356" max="2356" width="2.7109375" style="1" customWidth="1"/>
    <col min="2357" max="2357" width="11.7109375" style="1" customWidth="1"/>
    <col min="2358" max="2358" width="11.5703125" style="1" customWidth="1"/>
    <col min="2359" max="2359" width="2.28515625" style="1" customWidth="1"/>
    <col min="2360" max="2360" width="41" style="1" customWidth="1"/>
    <col min="2361" max="2361" width="14.28515625" style="1" customWidth="1"/>
    <col min="2362" max="2363" width="11.5703125" style="1" customWidth="1"/>
    <col min="2364" max="2364" width="21.85546875" style="1" customWidth="1"/>
    <col min="2365" max="2556" width="11.42578125" style="1"/>
    <col min="2557" max="2557" width="21.85546875" style="1" customWidth="1"/>
    <col min="2558" max="2558" width="13.85546875" style="1" customWidth="1"/>
    <col min="2559" max="2559" width="38.7109375" style="1" customWidth="1"/>
    <col min="2560" max="2560" width="3" style="1" bestFit="1" customWidth="1"/>
    <col min="2561" max="2561" width="32.28515625" style="1" customWidth="1"/>
    <col min="2562" max="2562" width="46.28515625" style="1" customWidth="1"/>
    <col min="2563" max="2563" width="19" style="1" customWidth="1"/>
    <col min="2564" max="2564" width="0" style="1" hidden="1" customWidth="1"/>
    <col min="2565" max="2565" width="17.7109375" style="1" customWidth="1"/>
    <col min="2566" max="2566" width="0" style="1" hidden="1" customWidth="1"/>
    <col min="2567" max="2567" width="22.28515625" style="1" customWidth="1"/>
    <col min="2568" max="2568" width="5.28515625" style="1" customWidth="1"/>
    <col min="2569" max="2569" width="36.28515625" style="1" customWidth="1"/>
    <col min="2570" max="2570" width="5.7109375" style="1" customWidth="1"/>
    <col min="2571" max="2571" width="0" style="1" hidden="1" customWidth="1"/>
    <col min="2572" max="2572" width="20.7109375" style="1" customWidth="1"/>
    <col min="2573" max="2573" width="4.85546875" style="1" customWidth="1"/>
    <col min="2574" max="2574" width="0" style="1" hidden="1" customWidth="1"/>
    <col min="2575" max="2575" width="24.7109375" style="1" customWidth="1"/>
    <col min="2576" max="2576" width="12.28515625" style="1" customWidth="1"/>
    <col min="2577" max="2577" width="0" style="1" hidden="1" customWidth="1"/>
    <col min="2578" max="2578" width="3.42578125" style="1" customWidth="1"/>
    <col min="2579" max="2579" width="0" style="1" hidden="1" customWidth="1"/>
    <col min="2580" max="2580" width="17.7109375" style="1" customWidth="1"/>
    <col min="2581" max="2581" width="3.42578125" style="1" customWidth="1"/>
    <col min="2582" max="2582" width="0" style="1" hidden="1" customWidth="1"/>
    <col min="2583" max="2583" width="23.7109375" style="1" customWidth="1"/>
    <col min="2584" max="2584" width="10" style="1" customWidth="1"/>
    <col min="2585" max="2585" width="0" style="1" hidden="1" customWidth="1"/>
    <col min="2586" max="2587" width="14.7109375" style="1" customWidth="1"/>
    <col min="2588" max="2588" width="12.85546875" style="1" customWidth="1"/>
    <col min="2589" max="2589" width="3.28515625" style="1" customWidth="1"/>
    <col min="2590" max="2590" width="30.28515625" style="1" customWidth="1"/>
    <col min="2591" max="2591" width="5" style="1" customWidth="1"/>
    <col min="2592" max="2592" width="0" style="1" hidden="1" customWidth="1"/>
    <col min="2593" max="2593" width="14.28515625" style="1" customWidth="1"/>
    <col min="2594" max="2594" width="5.7109375" style="1" customWidth="1"/>
    <col min="2595" max="2595" width="0" style="1" hidden="1" customWidth="1"/>
    <col min="2596" max="2596" width="17.28515625" style="1" customWidth="1"/>
    <col min="2597" max="2597" width="12.7109375" style="1" customWidth="1"/>
    <col min="2598" max="2598" width="0" style="1" hidden="1" customWidth="1"/>
    <col min="2599" max="2599" width="5.28515625" style="1" customWidth="1"/>
    <col min="2600" max="2600" width="0" style="1" hidden="1" customWidth="1"/>
    <col min="2601" max="2601" width="17" style="1" customWidth="1"/>
    <col min="2602" max="2602" width="6.28515625" style="1" customWidth="1"/>
    <col min="2603" max="2603" width="0" style="1" hidden="1" customWidth="1"/>
    <col min="2604" max="2604" width="14.28515625" style="1" customWidth="1"/>
    <col min="2605" max="2605" width="7.5703125" style="1" customWidth="1"/>
    <col min="2606" max="2606" width="0" style="1" hidden="1" customWidth="1"/>
    <col min="2607" max="2608" width="14.28515625" style="1" customWidth="1"/>
    <col min="2609" max="2609" width="20.85546875" style="1" customWidth="1"/>
    <col min="2610" max="2610" width="14.42578125" style="1" customWidth="1"/>
    <col min="2611" max="2611" width="15" style="1" customWidth="1"/>
    <col min="2612" max="2612" width="2.7109375" style="1" customWidth="1"/>
    <col min="2613" max="2613" width="11.7109375" style="1" customWidth="1"/>
    <col min="2614" max="2614" width="11.5703125" style="1" customWidth="1"/>
    <col min="2615" max="2615" width="2.28515625" style="1" customWidth="1"/>
    <col min="2616" max="2616" width="41" style="1" customWidth="1"/>
    <col min="2617" max="2617" width="14.28515625" style="1" customWidth="1"/>
    <col min="2618" max="2619" width="11.5703125" style="1" customWidth="1"/>
    <col min="2620" max="2620" width="21.85546875" style="1" customWidth="1"/>
    <col min="2621" max="2812" width="11.42578125" style="1"/>
    <col min="2813" max="2813" width="21.85546875" style="1" customWidth="1"/>
    <col min="2814" max="2814" width="13.85546875" style="1" customWidth="1"/>
    <col min="2815" max="2815" width="38.7109375" style="1" customWidth="1"/>
    <col min="2816" max="2816" width="3" style="1" bestFit="1" customWidth="1"/>
    <col min="2817" max="2817" width="32.28515625" style="1" customWidth="1"/>
    <col min="2818" max="2818" width="46.28515625" style="1" customWidth="1"/>
    <col min="2819" max="2819" width="19" style="1" customWidth="1"/>
    <col min="2820" max="2820" width="0" style="1" hidden="1" customWidth="1"/>
    <col min="2821" max="2821" width="17.7109375" style="1" customWidth="1"/>
    <col min="2822" max="2822" width="0" style="1" hidden="1" customWidth="1"/>
    <col min="2823" max="2823" width="22.28515625" style="1" customWidth="1"/>
    <col min="2824" max="2824" width="5.28515625" style="1" customWidth="1"/>
    <col min="2825" max="2825" width="36.28515625" style="1" customWidth="1"/>
    <col min="2826" max="2826" width="5.7109375" style="1" customWidth="1"/>
    <col min="2827" max="2827" width="0" style="1" hidden="1" customWidth="1"/>
    <col min="2828" max="2828" width="20.7109375" style="1" customWidth="1"/>
    <col min="2829" max="2829" width="4.85546875" style="1" customWidth="1"/>
    <col min="2830" max="2830" width="0" style="1" hidden="1" customWidth="1"/>
    <col min="2831" max="2831" width="24.7109375" style="1" customWidth="1"/>
    <col min="2832" max="2832" width="12.28515625" style="1" customWidth="1"/>
    <col min="2833" max="2833" width="0" style="1" hidden="1" customWidth="1"/>
    <col min="2834" max="2834" width="3.42578125" style="1" customWidth="1"/>
    <col min="2835" max="2835" width="0" style="1" hidden="1" customWidth="1"/>
    <col min="2836" max="2836" width="17.7109375" style="1" customWidth="1"/>
    <col min="2837" max="2837" width="3.42578125" style="1" customWidth="1"/>
    <col min="2838" max="2838" width="0" style="1" hidden="1" customWidth="1"/>
    <col min="2839" max="2839" width="23.7109375" style="1" customWidth="1"/>
    <col min="2840" max="2840" width="10" style="1" customWidth="1"/>
    <col min="2841" max="2841" width="0" style="1" hidden="1" customWidth="1"/>
    <col min="2842" max="2843" width="14.7109375" style="1" customWidth="1"/>
    <col min="2844" max="2844" width="12.85546875" style="1" customWidth="1"/>
    <col min="2845" max="2845" width="3.28515625" style="1" customWidth="1"/>
    <col min="2846" max="2846" width="30.28515625" style="1" customWidth="1"/>
    <col min="2847" max="2847" width="5" style="1" customWidth="1"/>
    <col min="2848" max="2848" width="0" style="1" hidden="1" customWidth="1"/>
    <col min="2849" max="2849" width="14.28515625" style="1" customWidth="1"/>
    <col min="2850" max="2850" width="5.7109375" style="1" customWidth="1"/>
    <col min="2851" max="2851" width="0" style="1" hidden="1" customWidth="1"/>
    <col min="2852" max="2852" width="17.28515625" style="1" customWidth="1"/>
    <col min="2853" max="2853" width="12.7109375" style="1" customWidth="1"/>
    <col min="2854" max="2854" width="0" style="1" hidden="1" customWidth="1"/>
    <col min="2855" max="2855" width="5.28515625" style="1" customWidth="1"/>
    <col min="2856" max="2856" width="0" style="1" hidden="1" customWidth="1"/>
    <col min="2857" max="2857" width="17" style="1" customWidth="1"/>
    <col min="2858" max="2858" width="6.28515625" style="1" customWidth="1"/>
    <col min="2859" max="2859" width="0" style="1" hidden="1" customWidth="1"/>
    <col min="2860" max="2860" width="14.28515625" style="1" customWidth="1"/>
    <col min="2861" max="2861" width="7.5703125" style="1" customWidth="1"/>
    <col min="2862" max="2862" width="0" style="1" hidden="1" customWidth="1"/>
    <col min="2863" max="2864" width="14.28515625" style="1" customWidth="1"/>
    <col min="2865" max="2865" width="20.85546875" style="1" customWidth="1"/>
    <col min="2866" max="2866" width="14.42578125" style="1" customWidth="1"/>
    <col min="2867" max="2867" width="15" style="1" customWidth="1"/>
    <col min="2868" max="2868" width="2.7109375" style="1" customWidth="1"/>
    <col min="2869" max="2869" width="11.7109375" style="1" customWidth="1"/>
    <col min="2870" max="2870" width="11.5703125" style="1" customWidth="1"/>
    <col min="2871" max="2871" width="2.28515625" style="1" customWidth="1"/>
    <col min="2872" max="2872" width="41" style="1" customWidth="1"/>
    <col min="2873" max="2873" width="14.28515625" style="1" customWidth="1"/>
    <col min="2874" max="2875" width="11.5703125" style="1" customWidth="1"/>
    <col min="2876" max="2876" width="21.85546875" style="1" customWidth="1"/>
    <col min="2877" max="3068" width="11.42578125" style="1"/>
    <col min="3069" max="3069" width="21.85546875" style="1" customWidth="1"/>
    <col min="3070" max="3070" width="13.85546875" style="1" customWidth="1"/>
    <col min="3071" max="3071" width="38.7109375" style="1" customWidth="1"/>
    <col min="3072" max="3072" width="3" style="1" bestFit="1" customWidth="1"/>
    <col min="3073" max="3073" width="32.28515625" style="1" customWidth="1"/>
    <col min="3074" max="3074" width="46.28515625" style="1" customWidth="1"/>
    <col min="3075" max="3075" width="19" style="1" customWidth="1"/>
    <col min="3076" max="3076" width="0" style="1" hidden="1" customWidth="1"/>
    <col min="3077" max="3077" width="17.7109375" style="1" customWidth="1"/>
    <col min="3078" max="3078" width="0" style="1" hidden="1" customWidth="1"/>
    <col min="3079" max="3079" width="22.28515625" style="1" customWidth="1"/>
    <col min="3080" max="3080" width="5.28515625" style="1" customWidth="1"/>
    <col min="3081" max="3081" width="36.28515625" style="1" customWidth="1"/>
    <col min="3082" max="3082" width="5.7109375" style="1" customWidth="1"/>
    <col min="3083" max="3083" width="0" style="1" hidden="1" customWidth="1"/>
    <col min="3084" max="3084" width="20.7109375" style="1" customWidth="1"/>
    <col min="3085" max="3085" width="4.85546875" style="1" customWidth="1"/>
    <col min="3086" max="3086" width="0" style="1" hidden="1" customWidth="1"/>
    <col min="3087" max="3087" width="24.7109375" style="1" customWidth="1"/>
    <col min="3088" max="3088" width="12.28515625" style="1" customWidth="1"/>
    <col min="3089" max="3089" width="0" style="1" hidden="1" customWidth="1"/>
    <col min="3090" max="3090" width="3.42578125" style="1" customWidth="1"/>
    <col min="3091" max="3091" width="0" style="1" hidden="1" customWidth="1"/>
    <col min="3092" max="3092" width="17.7109375" style="1" customWidth="1"/>
    <col min="3093" max="3093" width="3.42578125" style="1" customWidth="1"/>
    <col min="3094" max="3094" width="0" style="1" hidden="1" customWidth="1"/>
    <col min="3095" max="3095" width="23.7109375" style="1" customWidth="1"/>
    <col min="3096" max="3096" width="10" style="1" customWidth="1"/>
    <col min="3097" max="3097" width="0" style="1" hidden="1" customWidth="1"/>
    <col min="3098" max="3099" width="14.7109375" style="1" customWidth="1"/>
    <col min="3100" max="3100" width="12.85546875" style="1" customWidth="1"/>
    <col min="3101" max="3101" width="3.28515625" style="1" customWidth="1"/>
    <col min="3102" max="3102" width="30.28515625" style="1" customWidth="1"/>
    <col min="3103" max="3103" width="5" style="1" customWidth="1"/>
    <col min="3104" max="3104" width="0" style="1" hidden="1" customWidth="1"/>
    <col min="3105" max="3105" width="14.28515625" style="1" customWidth="1"/>
    <col min="3106" max="3106" width="5.7109375" style="1" customWidth="1"/>
    <col min="3107" max="3107" width="0" style="1" hidden="1" customWidth="1"/>
    <col min="3108" max="3108" width="17.28515625" style="1" customWidth="1"/>
    <col min="3109" max="3109" width="12.7109375" style="1" customWidth="1"/>
    <col min="3110" max="3110" width="0" style="1" hidden="1" customWidth="1"/>
    <col min="3111" max="3111" width="5.28515625" style="1" customWidth="1"/>
    <col min="3112" max="3112" width="0" style="1" hidden="1" customWidth="1"/>
    <col min="3113" max="3113" width="17" style="1" customWidth="1"/>
    <col min="3114" max="3114" width="6.28515625" style="1" customWidth="1"/>
    <col min="3115" max="3115" width="0" style="1" hidden="1" customWidth="1"/>
    <col min="3116" max="3116" width="14.28515625" style="1" customWidth="1"/>
    <col min="3117" max="3117" width="7.5703125" style="1" customWidth="1"/>
    <col min="3118" max="3118" width="0" style="1" hidden="1" customWidth="1"/>
    <col min="3119" max="3120" width="14.28515625" style="1" customWidth="1"/>
    <col min="3121" max="3121" width="20.85546875" style="1" customWidth="1"/>
    <col min="3122" max="3122" width="14.42578125" style="1" customWidth="1"/>
    <col min="3123" max="3123" width="15" style="1" customWidth="1"/>
    <col min="3124" max="3124" width="2.7109375" style="1" customWidth="1"/>
    <col min="3125" max="3125" width="11.7109375" style="1" customWidth="1"/>
    <col min="3126" max="3126" width="11.5703125" style="1" customWidth="1"/>
    <col min="3127" max="3127" width="2.28515625" style="1" customWidth="1"/>
    <col min="3128" max="3128" width="41" style="1" customWidth="1"/>
    <col min="3129" max="3129" width="14.28515625" style="1" customWidth="1"/>
    <col min="3130" max="3131" width="11.5703125" style="1" customWidth="1"/>
    <col min="3132" max="3132" width="21.85546875" style="1" customWidth="1"/>
    <col min="3133" max="3324" width="11.42578125" style="1"/>
    <col min="3325" max="3325" width="21.85546875" style="1" customWidth="1"/>
    <col min="3326" max="3326" width="13.85546875" style="1" customWidth="1"/>
    <col min="3327" max="3327" width="38.7109375" style="1" customWidth="1"/>
    <col min="3328" max="3328" width="3" style="1" bestFit="1" customWidth="1"/>
    <col min="3329" max="3329" width="32.28515625" style="1" customWidth="1"/>
    <col min="3330" max="3330" width="46.28515625" style="1" customWidth="1"/>
    <col min="3331" max="3331" width="19" style="1" customWidth="1"/>
    <col min="3332" max="3332" width="0" style="1" hidden="1" customWidth="1"/>
    <col min="3333" max="3333" width="17.7109375" style="1" customWidth="1"/>
    <col min="3334" max="3334" width="0" style="1" hidden="1" customWidth="1"/>
    <col min="3335" max="3335" width="22.28515625" style="1" customWidth="1"/>
    <col min="3336" max="3336" width="5.28515625" style="1" customWidth="1"/>
    <col min="3337" max="3337" width="36.28515625" style="1" customWidth="1"/>
    <col min="3338" max="3338" width="5.7109375" style="1" customWidth="1"/>
    <col min="3339" max="3339" width="0" style="1" hidden="1" customWidth="1"/>
    <col min="3340" max="3340" width="20.7109375" style="1" customWidth="1"/>
    <col min="3341" max="3341" width="4.85546875" style="1" customWidth="1"/>
    <col min="3342" max="3342" width="0" style="1" hidden="1" customWidth="1"/>
    <col min="3343" max="3343" width="24.7109375" style="1" customWidth="1"/>
    <col min="3344" max="3344" width="12.28515625" style="1" customWidth="1"/>
    <col min="3345" max="3345" width="0" style="1" hidden="1" customWidth="1"/>
    <col min="3346" max="3346" width="3.42578125" style="1" customWidth="1"/>
    <col min="3347" max="3347" width="0" style="1" hidden="1" customWidth="1"/>
    <col min="3348" max="3348" width="17.7109375" style="1" customWidth="1"/>
    <col min="3349" max="3349" width="3.42578125" style="1" customWidth="1"/>
    <col min="3350" max="3350" width="0" style="1" hidden="1" customWidth="1"/>
    <col min="3351" max="3351" width="23.7109375" style="1" customWidth="1"/>
    <col min="3352" max="3352" width="10" style="1" customWidth="1"/>
    <col min="3353" max="3353" width="0" style="1" hidden="1" customWidth="1"/>
    <col min="3354" max="3355" width="14.7109375" style="1" customWidth="1"/>
    <col min="3356" max="3356" width="12.85546875" style="1" customWidth="1"/>
    <col min="3357" max="3357" width="3.28515625" style="1" customWidth="1"/>
    <col min="3358" max="3358" width="30.28515625" style="1" customWidth="1"/>
    <col min="3359" max="3359" width="5" style="1" customWidth="1"/>
    <col min="3360" max="3360" width="0" style="1" hidden="1" customWidth="1"/>
    <col min="3361" max="3361" width="14.28515625" style="1" customWidth="1"/>
    <col min="3362" max="3362" width="5.7109375" style="1" customWidth="1"/>
    <col min="3363" max="3363" width="0" style="1" hidden="1" customWidth="1"/>
    <col min="3364" max="3364" width="17.28515625" style="1" customWidth="1"/>
    <col min="3365" max="3365" width="12.7109375" style="1" customWidth="1"/>
    <col min="3366" max="3366" width="0" style="1" hidden="1" customWidth="1"/>
    <col min="3367" max="3367" width="5.28515625" style="1" customWidth="1"/>
    <col min="3368" max="3368" width="0" style="1" hidden="1" customWidth="1"/>
    <col min="3369" max="3369" width="17" style="1" customWidth="1"/>
    <col min="3370" max="3370" width="6.28515625" style="1" customWidth="1"/>
    <col min="3371" max="3371" width="0" style="1" hidden="1" customWidth="1"/>
    <col min="3372" max="3372" width="14.28515625" style="1" customWidth="1"/>
    <col min="3373" max="3373" width="7.5703125" style="1" customWidth="1"/>
    <col min="3374" max="3374" width="0" style="1" hidden="1" customWidth="1"/>
    <col min="3375" max="3376" width="14.28515625" style="1" customWidth="1"/>
    <col min="3377" max="3377" width="20.85546875" style="1" customWidth="1"/>
    <col min="3378" max="3378" width="14.42578125" style="1" customWidth="1"/>
    <col min="3379" max="3379" width="15" style="1" customWidth="1"/>
    <col min="3380" max="3380" width="2.7109375" style="1" customWidth="1"/>
    <col min="3381" max="3381" width="11.7109375" style="1" customWidth="1"/>
    <col min="3382" max="3382" width="11.5703125" style="1" customWidth="1"/>
    <col min="3383" max="3383" width="2.28515625" style="1" customWidth="1"/>
    <col min="3384" max="3384" width="41" style="1" customWidth="1"/>
    <col min="3385" max="3385" width="14.28515625" style="1" customWidth="1"/>
    <col min="3386" max="3387" width="11.5703125" style="1" customWidth="1"/>
    <col min="3388" max="3388" width="21.85546875" style="1" customWidth="1"/>
    <col min="3389" max="3580" width="11.42578125" style="1"/>
    <col min="3581" max="3581" width="21.85546875" style="1" customWidth="1"/>
    <col min="3582" max="3582" width="13.85546875" style="1" customWidth="1"/>
    <col min="3583" max="3583" width="38.7109375" style="1" customWidth="1"/>
    <col min="3584" max="3584" width="3" style="1" bestFit="1" customWidth="1"/>
    <col min="3585" max="3585" width="32.28515625" style="1" customWidth="1"/>
    <col min="3586" max="3586" width="46.28515625" style="1" customWidth="1"/>
    <col min="3587" max="3587" width="19" style="1" customWidth="1"/>
    <col min="3588" max="3588" width="0" style="1" hidden="1" customWidth="1"/>
    <col min="3589" max="3589" width="17.7109375" style="1" customWidth="1"/>
    <col min="3590" max="3590" width="0" style="1" hidden="1" customWidth="1"/>
    <col min="3591" max="3591" width="22.28515625" style="1" customWidth="1"/>
    <col min="3592" max="3592" width="5.28515625" style="1" customWidth="1"/>
    <col min="3593" max="3593" width="36.28515625" style="1" customWidth="1"/>
    <col min="3594" max="3594" width="5.7109375" style="1" customWidth="1"/>
    <col min="3595" max="3595" width="0" style="1" hidden="1" customWidth="1"/>
    <col min="3596" max="3596" width="20.7109375" style="1" customWidth="1"/>
    <col min="3597" max="3597" width="4.85546875" style="1" customWidth="1"/>
    <col min="3598" max="3598" width="0" style="1" hidden="1" customWidth="1"/>
    <col min="3599" max="3599" width="24.7109375" style="1" customWidth="1"/>
    <col min="3600" max="3600" width="12.28515625" style="1" customWidth="1"/>
    <col min="3601" max="3601" width="0" style="1" hidden="1" customWidth="1"/>
    <col min="3602" max="3602" width="3.42578125" style="1" customWidth="1"/>
    <col min="3603" max="3603" width="0" style="1" hidden="1" customWidth="1"/>
    <col min="3604" max="3604" width="17.7109375" style="1" customWidth="1"/>
    <col min="3605" max="3605" width="3.42578125" style="1" customWidth="1"/>
    <col min="3606" max="3606" width="0" style="1" hidden="1" customWidth="1"/>
    <col min="3607" max="3607" width="23.7109375" style="1" customWidth="1"/>
    <col min="3608" max="3608" width="10" style="1" customWidth="1"/>
    <col min="3609" max="3609" width="0" style="1" hidden="1" customWidth="1"/>
    <col min="3610" max="3611" width="14.7109375" style="1" customWidth="1"/>
    <col min="3612" max="3612" width="12.85546875" style="1" customWidth="1"/>
    <col min="3613" max="3613" width="3.28515625" style="1" customWidth="1"/>
    <col min="3614" max="3614" width="30.28515625" style="1" customWidth="1"/>
    <col min="3615" max="3615" width="5" style="1" customWidth="1"/>
    <col min="3616" max="3616" width="0" style="1" hidden="1" customWidth="1"/>
    <col min="3617" max="3617" width="14.28515625" style="1" customWidth="1"/>
    <col min="3618" max="3618" width="5.7109375" style="1" customWidth="1"/>
    <col min="3619" max="3619" width="0" style="1" hidden="1" customWidth="1"/>
    <col min="3620" max="3620" width="17.28515625" style="1" customWidth="1"/>
    <col min="3621" max="3621" width="12.7109375" style="1" customWidth="1"/>
    <col min="3622" max="3622" width="0" style="1" hidden="1" customWidth="1"/>
    <col min="3623" max="3623" width="5.28515625" style="1" customWidth="1"/>
    <col min="3624" max="3624" width="0" style="1" hidden="1" customWidth="1"/>
    <col min="3625" max="3625" width="17" style="1" customWidth="1"/>
    <col min="3626" max="3626" width="6.28515625" style="1" customWidth="1"/>
    <col min="3627" max="3627" width="0" style="1" hidden="1" customWidth="1"/>
    <col min="3628" max="3628" width="14.28515625" style="1" customWidth="1"/>
    <col min="3629" max="3629" width="7.5703125" style="1" customWidth="1"/>
    <col min="3630" max="3630" width="0" style="1" hidden="1" customWidth="1"/>
    <col min="3631" max="3632" width="14.28515625" style="1" customWidth="1"/>
    <col min="3633" max="3633" width="20.85546875" style="1" customWidth="1"/>
    <col min="3634" max="3634" width="14.42578125" style="1" customWidth="1"/>
    <col min="3635" max="3635" width="15" style="1" customWidth="1"/>
    <col min="3636" max="3636" width="2.7109375" style="1" customWidth="1"/>
    <col min="3637" max="3637" width="11.7109375" style="1" customWidth="1"/>
    <col min="3638" max="3638" width="11.5703125" style="1" customWidth="1"/>
    <col min="3639" max="3639" width="2.28515625" style="1" customWidth="1"/>
    <col min="3640" max="3640" width="41" style="1" customWidth="1"/>
    <col min="3641" max="3641" width="14.28515625" style="1" customWidth="1"/>
    <col min="3642" max="3643" width="11.5703125" style="1" customWidth="1"/>
    <col min="3644" max="3644" width="21.85546875" style="1" customWidth="1"/>
    <col min="3645" max="3836" width="11.42578125" style="1"/>
    <col min="3837" max="3837" width="21.85546875" style="1" customWidth="1"/>
    <col min="3838" max="3838" width="13.85546875" style="1" customWidth="1"/>
    <col min="3839" max="3839" width="38.7109375" style="1" customWidth="1"/>
    <col min="3840" max="3840" width="3" style="1" bestFit="1" customWidth="1"/>
    <col min="3841" max="3841" width="32.28515625" style="1" customWidth="1"/>
    <col min="3842" max="3842" width="46.28515625" style="1" customWidth="1"/>
    <col min="3843" max="3843" width="19" style="1" customWidth="1"/>
    <col min="3844" max="3844" width="0" style="1" hidden="1" customWidth="1"/>
    <col min="3845" max="3845" width="17.7109375" style="1" customWidth="1"/>
    <col min="3846" max="3846" width="0" style="1" hidden="1" customWidth="1"/>
    <col min="3847" max="3847" width="22.28515625" style="1" customWidth="1"/>
    <col min="3848" max="3848" width="5.28515625" style="1" customWidth="1"/>
    <col min="3849" max="3849" width="36.28515625" style="1" customWidth="1"/>
    <col min="3850" max="3850" width="5.7109375" style="1" customWidth="1"/>
    <col min="3851" max="3851" width="0" style="1" hidden="1" customWidth="1"/>
    <col min="3852" max="3852" width="20.7109375" style="1" customWidth="1"/>
    <col min="3853" max="3853" width="4.85546875" style="1" customWidth="1"/>
    <col min="3854" max="3854" width="0" style="1" hidden="1" customWidth="1"/>
    <col min="3855" max="3855" width="24.7109375" style="1" customWidth="1"/>
    <col min="3856" max="3856" width="12.28515625" style="1" customWidth="1"/>
    <col min="3857" max="3857" width="0" style="1" hidden="1" customWidth="1"/>
    <col min="3858" max="3858" width="3.42578125" style="1" customWidth="1"/>
    <col min="3859" max="3859" width="0" style="1" hidden="1" customWidth="1"/>
    <col min="3860" max="3860" width="17.7109375" style="1" customWidth="1"/>
    <col min="3861" max="3861" width="3.42578125" style="1" customWidth="1"/>
    <col min="3862" max="3862" width="0" style="1" hidden="1" customWidth="1"/>
    <col min="3863" max="3863" width="23.7109375" style="1" customWidth="1"/>
    <col min="3864" max="3864" width="10" style="1" customWidth="1"/>
    <col min="3865" max="3865" width="0" style="1" hidden="1" customWidth="1"/>
    <col min="3866" max="3867" width="14.7109375" style="1" customWidth="1"/>
    <col min="3868" max="3868" width="12.85546875" style="1" customWidth="1"/>
    <col min="3869" max="3869" width="3.28515625" style="1" customWidth="1"/>
    <col min="3870" max="3870" width="30.28515625" style="1" customWidth="1"/>
    <col min="3871" max="3871" width="5" style="1" customWidth="1"/>
    <col min="3872" max="3872" width="0" style="1" hidden="1" customWidth="1"/>
    <col min="3873" max="3873" width="14.28515625" style="1" customWidth="1"/>
    <col min="3874" max="3874" width="5.7109375" style="1" customWidth="1"/>
    <col min="3875" max="3875" width="0" style="1" hidden="1" customWidth="1"/>
    <col min="3876" max="3876" width="17.28515625" style="1" customWidth="1"/>
    <col min="3877" max="3877" width="12.7109375" style="1" customWidth="1"/>
    <col min="3878" max="3878" width="0" style="1" hidden="1" customWidth="1"/>
    <col min="3879" max="3879" width="5.28515625" style="1" customWidth="1"/>
    <col min="3880" max="3880" width="0" style="1" hidden="1" customWidth="1"/>
    <col min="3881" max="3881" width="17" style="1" customWidth="1"/>
    <col min="3882" max="3882" width="6.28515625" style="1" customWidth="1"/>
    <col min="3883" max="3883" width="0" style="1" hidden="1" customWidth="1"/>
    <col min="3884" max="3884" width="14.28515625" style="1" customWidth="1"/>
    <col min="3885" max="3885" width="7.5703125" style="1" customWidth="1"/>
    <col min="3886" max="3886" width="0" style="1" hidden="1" customWidth="1"/>
    <col min="3887" max="3888" width="14.28515625" style="1" customWidth="1"/>
    <col min="3889" max="3889" width="20.85546875" style="1" customWidth="1"/>
    <col min="3890" max="3890" width="14.42578125" style="1" customWidth="1"/>
    <col min="3891" max="3891" width="15" style="1" customWidth="1"/>
    <col min="3892" max="3892" width="2.7109375" style="1" customWidth="1"/>
    <col min="3893" max="3893" width="11.7109375" style="1" customWidth="1"/>
    <col min="3894" max="3894" width="11.5703125" style="1" customWidth="1"/>
    <col min="3895" max="3895" width="2.28515625" style="1" customWidth="1"/>
    <col min="3896" max="3896" width="41" style="1" customWidth="1"/>
    <col min="3897" max="3897" width="14.28515625" style="1" customWidth="1"/>
    <col min="3898" max="3899" width="11.5703125" style="1" customWidth="1"/>
    <col min="3900" max="3900" width="21.85546875" style="1" customWidth="1"/>
    <col min="3901" max="4092" width="11.42578125" style="1"/>
    <col min="4093" max="4093" width="21.85546875" style="1" customWidth="1"/>
    <col min="4094" max="4094" width="13.85546875" style="1" customWidth="1"/>
    <col min="4095" max="4095" width="38.7109375" style="1" customWidth="1"/>
    <col min="4096" max="4096" width="3" style="1" bestFit="1" customWidth="1"/>
    <col min="4097" max="4097" width="32.28515625" style="1" customWidth="1"/>
    <col min="4098" max="4098" width="46.28515625" style="1" customWidth="1"/>
    <col min="4099" max="4099" width="19" style="1" customWidth="1"/>
    <col min="4100" max="4100" width="0" style="1" hidden="1" customWidth="1"/>
    <col min="4101" max="4101" width="17.7109375" style="1" customWidth="1"/>
    <col min="4102" max="4102" width="0" style="1" hidden="1" customWidth="1"/>
    <col min="4103" max="4103" width="22.28515625" style="1" customWidth="1"/>
    <col min="4104" max="4104" width="5.28515625" style="1" customWidth="1"/>
    <col min="4105" max="4105" width="36.28515625" style="1" customWidth="1"/>
    <col min="4106" max="4106" width="5.7109375" style="1" customWidth="1"/>
    <col min="4107" max="4107" width="0" style="1" hidden="1" customWidth="1"/>
    <col min="4108" max="4108" width="20.7109375" style="1" customWidth="1"/>
    <col min="4109" max="4109" width="4.85546875" style="1" customWidth="1"/>
    <col min="4110" max="4110" width="0" style="1" hidden="1" customWidth="1"/>
    <col min="4111" max="4111" width="24.7109375" style="1" customWidth="1"/>
    <col min="4112" max="4112" width="12.28515625" style="1" customWidth="1"/>
    <col min="4113" max="4113" width="0" style="1" hidden="1" customWidth="1"/>
    <col min="4114" max="4114" width="3.42578125" style="1" customWidth="1"/>
    <col min="4115" max="4115" width="0" style="1" hidden="1" customWidth="1"/>
    <col min="4116" max="4116" width="17.7109375" style="1" customWidth="1"/>
    <col min="4117" max="4117" width="3.42578125" style="1" customWidth="1"/>
    <col min="4118" max="4118" width="0" style="1" hidden="1" customWidth="1"/>
    <col min="4119" max="4119" width="23.7109375" style="1" customWidth="1"/>
    <col min="4120" max="4120" width="10" style="1" customWidth="1"/>
    <col min="4121" max="4121" width="0" style="1" hidden="1" customWidth="1"/>
    <col min="4122" max="4123" width="14.7109375" style="1" customWidth="1"/>
    <col min="4124" max="4124" width="12.85546875" style="1" customWidth="1"/>
    <col min="4125" max="4125" width="3.28515625" style="1" customWidth="1"/>
    <col min="4126" max="4126" width="30.28515625" style="1" customWidth="1"/>
    <col min="4127" max="4127" width="5" style="1" customWidth="1"/>
    <col min="4128" max="4128" width="0" style="1" hidden="1" customWidth="1"/>
    <col min="4129" max="4129" width="14.28515625" style="1" customWidth="1"/>
    <col min="4130" max="4130" width="5.7109375" style="1" customWidth="1"/>
    <col min="4131" max="4131" width="0" style="1" hidden="1" customWidth="1"/>
    <col min="4132" max="4132" width="17.28515625" style="1" customWidth="1"/>
    <col min="4133" max="4133" width="12.7109375" style="1" customWidth="1"/>
    <col min="4134" max="4134" width="0" style="1" hidden="1" customWidth="1"/>
    <col min="4135" max="4135" width="5.28515625" style="1" customWidth="1"/>
    <col min="4136" max="4136" width="0" style="1" hidden="1" customWidth="1"/>
    <col min="4137" max="4137" width="17" style="1" customWidth="1"/>
    <col min="4138" max="4138" width="6.28515625" style="1" customWidth="1"/>
    <col min="4139" max="4139" width="0" style="1" hidden="1" customWidth="1"/>
    <col min="4140" max="4140" width="14.28515625" style="1" customWidth="1"/>
    <col min="4141" max="4141" width="7.5703125" style="1" customWidth="1"/>
    <col min="4142" max="4142" width="0" style="1" hidden="1" customWidth="1"/>
    <col min="4143" max="4144" width="14.28515625" style="1" customWidth="1"/>
    <col min="4145" max="4145" width="20.85546875" style="1" customWidth="1"/>
    <col min="4146" max="4146" width="14.42578125" style="1" customWidth="1"/>
    <col min="4147" max="4147" width="15" style="1" customWidth="1"/>
    <col min="4148" max="4148" width="2.7109375" style="1" customWidth="1"/>
    <col min="4149" max="4149" width="11.7109375" style="1" customWidth="1"/>
    <col min="4150" max="4150" width="11.5703125" style="1" customWidth="1"/>
    <col min="4151" max="4151" width="2.28515625" style="1" customWidth="1"/>
    <col min="4152" max="4152" width="41" style="1" customWidth="1"/>
    <col min="4153" max="4153" width="14.28515625" style="1" customWidth="1"/>
    <col min="4154" max="4155" width="11.5703125" style="1" customWidth="1"/>
    <col min="4156" max="4156" width="21.85546875" style="1" customWidth="1"/>
    <col min="4157" max="4348" width="11.42578125" style="1"/>
    <col min="4349" max="4349" width="21.85546875" style="1" customWidth="1"/>
    <col min="4350" max="4350" width="13.85546875" style="1" customWidth="1"/>
    <col min="4351" max="4351" width="38.7109375" style="1" customWidth="1"/>
    <col min="4352" max="4352" width="3" style="1" bestFit="1" customWidth="1"/>
    <col min="4353" max="4353" width="32.28515625" style="1" customWidth="1"/>
    <col min="4354" max="4354" width="46.28515625" style="1" customWidth="1"/>
    <col min="4355" max="4355" width="19" style="1" customWidth="1"/>
    <col min="4356" max="4356" width="0" style="1" hidden="1" customWidth="1"/>
    <col min="4357" max="4357" width="17.7109375" style="1" customWidth="1"/>
    <col min="4358" max="4358" width="0" style="1" hidden="1" customWidth="1"/>
    <col min="4359" max="4359" width="22.28515625" style="1" customWidth="1"/>
    <col min="4360" max="4360" width="5.28515625" style="1" customWidth="1"/>
    <col min="4361" max="4361" width="36.28515625" style="1" customWidth="1"/>
    <col min="4362" max="4362" width="5.7109375" style="1" customWidth="1"/>
    <col min="4363" max="4363" width="0" style="1" hidden="1" customWidth="1"/>
    <col min="4364" max="4364" width="20.7109375" style="1" customWidth="1"/>
    <col min="4365" max="4365" width="4.85546875" style="1" customWidth="1"/>
    <col min="4366" max="4366" width="0" style="1" hidden="1" customWidth="1"/>
    <col min="4367" max="4367" width="24.7109375" style="1" customWidth="1"/>
    <col min="4368" max="4368" width="12.28515625" style="1" customWidth="1"/>
    <col min="4369" max="4369" width="0" style="1" hidden="1" customWidth="1"/>
    <col min="4370" max="4370" width="3.42578125" style="1" customWidth="1"/>
    <col min="4371" max="4371" width="0" style="1" hidden="1" customWidth="1"/>
    <col min="4372" max="4372" width="17.7109375" style="1" customWidth="1"/>
    <col min="4373" max="4373" width="3.42578125" style="1" customWidth="1"/>
    <col min="4374" max="4374" width="0" style="1" hidden="1" customWidth="1"/>
    <col min="4375" max="4375" width="23.7109375" style="1" customWidth="1"/>
    <col min="4376" max="4376" width="10" style="1" customWidth="1"/>
    <col min="4377" max="4377" width="0" style="1" hidden="1" customWidth="1"/>
    <col min="4378" max="4379" width="14.7109375" style="1" customWidth="1"/>
    <col min="4380" max="4380" width="12.85546875" style="1" customWidth="1"/>
    <col min="4381" max="4381" width="3.28515625" style="1" customWidth="1"/>
    <col min="4382" max="4382" width="30.28515625" style="1" customWidth="1"/>
    <col min="4383" max="4383" width="5" style="1" customWidth="1"/>
    <col min="4384" max="4384" width="0" style="1" hidden="1" customWidth="1"/>
    <col min="4385" max="4385" width="14.28515625" style="1" customWidth="1"/>
    <col min="4386" max="4386" width="5.7109375" style="1" customWidth="1"/>
    <col min="4387" max="4387" width="0" style="1" hidden="1" customWidth="1"/>
    <col min="4388" max="4388" width="17.28515625" style="1" customWidth="1"/>
    <col min="4389" max="4389" width="12.7109375" style="1" customWidth="1"/>
    <col min="4390" max="4390" width="0" style="1" hidden="1" customWidth="1"/>
    <col min="4391" max="4391" width="5.28515625" style="1" customWidth="1"/>
    <col min="4392" max="4392" width="0" style="1" hidden="1" customWidth="1"/>
    <col min="4393" max="4393" width="17" style="1" customWidth="1"/>
    <col min="4394" max="4394" width="6.28515625" style="1" customWidth="1"/>
    <col min="4395" max="4395" width="0" style="1" hidden="1" customWidth="1"/>
    <col min="4396" max="4396" width="14.28515625" style="1" customWidth="1"/>
    <col min="4397" max="4397" width="7.5703125" style="1" customWidth="1"/>
    <col min="4398" max="4398" width="0" style="1" hidden="1" customWidth="1"/>
    <col min="4399" max="4400" width="14.28515625" style="1" customWidth="1"/>
    <col min="4401" max="4401" width="20.85546875" style="1" customWidth="1"/>
    <col min="4402" max="4402" width="14.42578125" style="1" customWidth="1"/>
    <col min="4403" max="4403" width="15" style="1" customWidth="1"/>
    <col min="4404" max="4404" width="2.7109375" style="1" customWidth="1"/>
    <col min="4405" max="4405" width="11.7109375" style="1" customWidth="1"/>
    <col min="4406" max="4406" width="11.5703125" style="1" customWidth="1"/>
    <col min="4407" max="4407" width="2.28515625" style="1" customWidth="1"/>
    <col min="4408" max="4408" width="41" style="1" customWidth="1"/>
    <col min="4409" max="4409" width="14.28515625" style="1" customWidth="1"/>
    <col min="4410" max="4411" width="11.5703125" style="1" customWidth="1"/>
    <col min="4412" max="4412" width="21.85546875" style="1" customWidth="1"/>
    <col min="4413" max="4604" width="11.42578125" style="1"/>
    <col min="4605" max="4605" width="21.85546875" style="1" customWidth="1"/>
    <col min="4606" max="4606" width="13.85546875" style="1" customWidth="1"/>
    <col min="4607" max="4607" width="38.7109375" style="1" customWidth="1"/>
    <col min="4608" max="4608" width="3" style="1" bestFit="1" customWidth="1"/>
    <col min="4609" max="4609" width="32.28515625" style="1" customWidth="1"/>
    <col min="4610" max="4610" width="46.28515625" style="1" customWidth="1"/>
    <col min="4611" max="4611" width="19" style="1" customWidth="1"/>
    <col min="4612" max="4612" width="0" style="1" hidden="1" customWidth="1"/>
    <col min="4613" max="4613" width="17.7109375" style="1" customWidth="1"/>
    <col min="4614" max="4614" width="0" style="1" hidden="1" customWidth="1"/>
    <col min="4615" max="4615" width="22.28515625" style="1" customWidth="1"/>
    <col min="4616" max="4616" width="5.28515625" style="1" customWidth="1"/>
    <col min="4617" max="4617" width="36.28515625" style="1" customWidth="1"/>
    <col min="4618" max="4618" width="5.7109375" style="1" customWidth="1"/>
    <col min="4619" max="4619" width="0" style="1" hidden="1" customWidth="1"/>
    <col min="4620" max="4620" width="20.7109375" style="1" customWidth="1"/>
    <col min="4621" max="4621" width="4.85546875" style="1" customWidth="1"/>
    <col min="4622" max="4622" width="0" style="1" hidden="1" customWidth="1"/>
    <col min="4623" max="4623" width="24.7109375" style="1" customWidth="1"/>
    <col min="4624" max="4624" width="12.28515625" style="1" customWidth="1"/>
    <col min="4625" max="4625" width="0" style="1" hidden="1" customWidth="1"/>
    <col min="4626" max="4626" width="3.42578125" style="1" customWidth="1"/>
    <col min="4627" max="4627" width="0" style="1" hidden="1" customWidth="1"/>
    <col min="4628" max="4628" width="17.7109375" style="1" customWidth="1"/>
    <col min="4629" max="4629" width="3.42578125" style="1" customWidth="1"/>
    <col min="4630" max="4630" width="0" style="1" hidden="1" customWidth="1"/>
    <col min="4631" max="4631" width="23.7109375" style="1" customWidth="1"/>
    <col min="4632" max="4632" width="10" style="1" customWidth="1"/>
    <col min="4633" max="4633" width="0" style="1" hidden="1" customWidth="1"/>
    <col min="4634" max="4635" width="14.7109375" style="1" customWidth="1"/>
    <col min="4636" max="4636" width="12.85546875" style="1" customWidth="1"/>
    <col min="4637" max="4637" width="3.28515625" style="1" customWidth="1"/>
    <col min="4638" max="4638" width="30.28515625" style="1" customWidth="1"/>
    <col min="4639" max="4639" width="5" style="1" customWidth="1"/>
    <col min="4640" max="4640" width="0" style="1" hidden="1" customWidth="1"/>
    <col min="4641" max="4641" width="14.28515625" style="1" customWidth="1"/>
    <col min="4642" max="4642" width="5.7109375" style="1" customWidth="1"/>
    <col min="4643" max="4643" width="0" style="1" hidden="1" customWidth="1"/>
    <col min="4644" max="4644" width="17.28515625" style="1" customWidth="1"/>
    <col min="4645" max="4645" width="12.7109375" style="1" customWidth="1"/>
    <col min="4646" max="4646" width="0" style="1" hidden="1" customWidth="1"/>
    <col min="4647" max="4647" width="5.28515625" style="1" customWidth="1"/>
    <col min="4648" max="4648" width="0" style="1" hidden="1" customWidth="1"/>
    <col min="4649" max="4649" width="17" style="1" customWidth="1"/>
    <col min="4650" max="4650" width="6.28515625" style="1" customWidth="1"/>
    <col min="4651" max="4651" width="0" style="1" hidden="1" customWidth="1"/>
    <col min="4652" max="4652" width="14.28515625" style="1" customWidth="1"/>
    <col min="4653" max="4653" width="7.5703125" style="1" customWidth="1"/>
    <col min="4654" max="4654" width="0" style="1" hidden="1" customWidth="1"/>
    <col min="4655" max="4656" width="14.28515625" style="1" customWidth="1"/>
    <col min="4657" max="4657" width="20.85546875" style="1" customWidth="1"/>
    <col min="4658" max="4658" width="14.42578125" style="1" customWidth="1"/>
    <col min="4659" max="4659" width="15" style="1" customWidth="1"/>
    <col min="4660" max="4660" width="2.7109375" style="1" customWidth="1"/>
    <col min="4661" max="4661" width="11.7109375" style="1" customWidth="1"/>
    <col min="4662" max="4662" width="11.5703125" style="1" customWidth="1"/>
    <col min="4663" max="4663" width="2.28515625" style="1" customWidth="1"/>
    <col min="4664" max="4664" width="41" style="1" customWidth="1"/>
    <col min="4665" max="4665" width="14.28515625" style="1" customWidth="1"/>
    <col min="4666" max="4667" width="11.5703125" style="1" customWidth="1"/>
    <col min="4668" max="4668" width="21.85546875" style="1" customWidth="1"/>
    <col min="4669" max="4860" width="11.42578125" style="1"/>
    <col min="4861" max="4861" width="21.85546875" style="1" customWidth="1"/>
    <col min="4862" max="4862" width="13.85546875" style="1" customWidth="1"/>
    <col min="4863" max="4863" width="38.7109375" style="1" customWidth="1"/>
    <col min="4864" max="4864" width="3" style="1" bestFit="1" customWidth="1"/>
    <col min="4865" max="4865" width="32.28515625" style="1" customWidth="1"/>
    <col min="4866" max="4866" width="46.28515625" style="1" customWidth="1"/>
    <col min="4867" max="4867" width="19" style="1" customWidth="1"/>
    <col min="4868" max="4868" width="0" style="1" hidden="1" customWidth="1"/>
    <col min="4869" max="4869" width="17.7109375" style="1" customWidth="1"/>
    <col min="4870" max="4870" width="0" style="1" hidden="1" customWidth="1"/>
    <col min="4871" max="4871" width="22.28515625" style="1" customWidth="1"/>
    <col min="4872" max="4872" width="5.28515625" style="1" customWidth="1"/>
    <col min="4873" max="4873" width="36.28515625" style="1" customWidth="1"/>
    <col min="4874" max="4874" width="5.7109375" style="1" customWidth="1"/>
    <col min="4875" max="4875" width="0" style="1" hidden="1" customWidth="1"/>
    <col min="4876" max="4876" width="20.7109375" style="1" customWidth="1"/>
    <col min="4877" max="4877" width="4.85546875" style="1" customWidth="1"/>
    <col min="4878" max="4878" width="0" style="1" hidden="1" customWidth="1"/>
    <col min="4879" max="4879" width="24.7109375" style="1" customWidth="1"/>
    <col min="4880" max="4880" width="12.28515625" style="1" customWidth="1"/>
    <col min="4881" max="4881" width="0" style="1" hidden="1" customWidth="1"/>
    <col min="4882" max="4882" width="3.42578125" style="1" customWidth="1"/>
    <col min="4883" max="4883" width="0" style="1" hidden="1" customWidth="1"/>
    <col min="4884" max="4884" width="17.7109375" style="1" customWidth="1"/>
    <col min="4885" max="4885" width="3.42578125" style="1" customWidth="1"/>
    <col min="4886" max="4886" width="0" style="1" hidden="1" customWidth="1"/>
    <col min="4887" max="4887" width="23.7109375" style="1" customWidth="1"/>
    <col min="4888" max="4888" width="10" style="1" customWidth="1"/>
    <col min="4889" max="4889" width="0" style="1" hidden="1" customWidth="1"/>
    <col min="4890" max="4891" width="14.7109375" style="1" customWidth="1"/>
    <col min="4892" max="4892" width="12.85546875" style="1" customWidth="1"/>
    <col min="4893" max="4893" width="3.28515625" style="1" customWidth="1"/>
    <col min="4894" max="4894" width="30.28515625" style="1" customWidth="1"/>
    <col min="4895" max="4895" width="5" style="1" customWidth="1"/>
    <col min="4896" max="4896" width="0" style="1" hidden="1" customWidth="1"/>
    <col min="4897" max="4897" width="14.28515625" style="1" customWidth="1"/>
    <col min="4898" max="4898" width="5.7109375" style="1" customWidth="1"/>
    <col min="4899" max="4899" width="0" style="1" hidden="1" customWidth="1"/>
    <col min="4900" max="4900" width="17.28515625" style="1" customWidth="1"/>
    <col min="4901" max="4901" width="12.7109375" style="1" customWidth="1"/>
    <col min="4902" max="4902" width="0" style="1" hidden="1" customWidth="1"/>
    <col min="4903" max="4903" width="5.28515625" style="1" customWidth="1"/>
    <col min="4904" max="4904" width="0" style="1" hidden="1" customWidth="1"/>
    <col min="4905" max="4905" width="17" style="1" customWidth="1"/>
    <col min="4906" max="4906" width="6.28515625" style="1" customWidth="1"/>
    <col min="4907" max="4907" width="0" style="1" hidden="1" customWidth="1"/>
    <col min="4908" max="4908" width="14.28515625" style="1" customWidth="1"/>
    <col min="4909" max="4909" width="7.5703125" style="1" customWidth="1"/>
    <col min="4910" max="4910" width="0" style="1" hidden="1" customWidth="1"/>
    <col min="4911" max="4912" width="14.28515625" style="1" customWidth="1"/>
    <col min="4913" max="4913" width="20.85546875" style="1" customWidth="1"/>
    <col min="4914" max="4914" width="14.42578125" style="1" customWidth="1"/>
    <col min="4915" max="4915" width="15" style="1" customWidth="1"/>
    <col min="4916" max="4916" width="2.7109375" style="1" customWidth="1"/>
    <col min="4917" max="4917" width="11.7109375" style="1" customWidth="1"/>
    <col min="4918" max="4918" width="11.5703125" style="1" customWidth="1"/>
    <col min="4919" max="4919" width="2.28515625" style="1" customWidth="1"/>
    <col min="4920" max="4920" width="41" style="1" customWidth="1"/>
    <col min="4921" max="4921" width="14.28515625" style="1" customWidth="1"/>
    <col min="4922" max="4923" width="11.5703125" style="1" customWidth="1"/>
    <col min="4924" max="4924" width="21.85546875" style="1" customWidth="1"/>
    <col min="4925" max="5116" width="11.42578125" style="1"/>
    <col min="5117" max="5117" width="21.85546875" style="1" customWidth="1"/>
    <col min="5118" max="5118" width="13.85546875" style="1" customWidth="1"/>
    <col min="5119" max="5119" width="38.7109375" style="1" customWidth="1"/>
    <col min="5120" max="5120" width="3" style="1" bestFit="1" customWidth="1"/>
    <col min="5121" max="5121" width="32.28515625" style="1" customWidth="1"/>
    <col min="5122" max="5122" width="46.28515625" style="1" customWidth="1"/>
    <col min="5123" max="5123" width="19" style="1" customWidth="1"/>
    <col min="5124" max="5124" width="0" style="1" hidden="1" customWidth="1"/>
    <col min="5125" max="5125" width="17.7109375" style="1" customWidth="1"/>
    <col min="5126" max="5126" width="0" style="1" hidden="1" customWidth="1"/>
    <col min="5127" max="5127" width="22.28515625" style="1" customWidth="1"/>
    <col min="5128" max="5128" width="5.28515625" style="1" customWidth="1"/>
    <col min="5129" max="5129" width="36.28515625" style="1" customWidth="1"/>
    <col min="5130" max="5130" width="5.7109375" style="1" customWidth="1"/>
    <col min="5131" max="5131" width="0" style="1" hidden="1" customWidth="1"/>
    <col min="5132" max="5132" width="20.7109375" style="1" customWidth="1"/>
    <col min="5133" max="5133" width="4.85546875" style="1" customWidth="1"/>
    <col min="5134" max="5134" width="0" style="1" hidden="1" customWidth="1"/>
    <col min="5135" max="5135" width="24.7109375" style="1" customWidth="1"/>
    <col min="5136" max="5136" width="12.28515625" style="1" customWidth="1"/>
    <col min="5137" max="5137" width="0" style="1" hidden="1" customWidth="1"/>
    <col min="5138" max="5138" width="3.42578125" style="1" customWidth="1"/>
    <col min="5139" max="5139" width="0" style="1" hidden="1" customWidth="1"/>
    <col min="5140" max="5140" width="17.7109375" style="1" customWidth="1"/>
    <col min="5141" max="5141" width="3.42578125" style="1" customWidth="1"/>
    <col min="5142" max="5142" width="0" style="1" hidden="1" customWidth="1"/>
    <col min="5143" max="5143" width="23.7109375" style="1" customWidth="1"/>
    <col min="5144" max="5144" width="10" style="1" customWidth="1"/>
    <col min="5145" max="5145" width="0" style="1" hidden="1" customWidth="1"/>
    <col min="5146" max="5147" width="14.7109375" style="1" customWidth="1"/>
    <col min="5148" max="5148" width="12.85546875" style="1" customWidth="1"/>
    <col min="5149" max="5149" width="3.28515625" style="1" customWidth="1"/>
    <col min="5150" max="5150" width="30.28515625" style="1" customWidth="1"/>
    <col min="5151" max="5151" width="5" style="1" customWidth="1"/>
    <col min="5152" max="5152" width="0" style="1" hidden="1" customWidth="1"/>
    <col min="5153" max="5153" width="14.28515625" style="1" customWidth="1"/>
    <col min="5154" max="5154" width="5.7109375" style="1" customWidth="1"/>
    <col min="5155" max="5155" width="0" style="1" hidden="1" customWidth="1"/>
    <col min="5156" max="5156" width="17.28515625" style="1" customWidth="1"/>
    <col min="5157" max="5157" width="12.7109375" style="1" customWidth="1"/>
    <col min="5158" max="5158" width="0" style="1" hidden="1" customWidth="1"/>
    <col min="5159" max="5159" width="5.28515625" style="1" customWidth="1"/>
    <col min="5160" max="5160" width="0" style="1" hidden="1" customWidth="1"/>
    <col min="5161" max="5161" width="17" style="1" customWidth="1"/>
    <col min="5162" max="5162" width="6.28515625" style="1" customWidth="1"/>
    <col min="5163" max="5163" width="0" style="1" hidden="1" customWidth="1"/>
    <col min="5164" max="5164" width="14.28515625" style="1" customWidth="1"/>
    <col min="5165" max="5165" width="7.5703125" style="1" customWidth="1"/>
    <col min="5166" max="5166" width="0" style="1" hidden="1" customWidth="1"/>
    <col min="5167" max="5168" width="14.28515625" style="1" customWidth="1"/>
    <col min="5169" max="5169" width="20.85546875" style="1" customWidth="1"/>
    <col min="5170" max="5170" width="14.42578125" style="1" customWidth="1"/>
    <col min="5171" max="5171" width="15" style="1" customWidth="1"/>
    <col min="5172" max="5172" width="2.7109375" style="1" customWidth="1"/>
    <col min="5173" max="5173" width="11.7109375" style="1" customWidth="1"/>
    <col min="5174" max="5174" width="11.5703125" style="1" customWidth="1"/>
    <col min="5175" max="5175" width="2.28515625" style="1" customWidth="1"/>
    <col min="5176" max="5176" width="41" style="1" customWidth="1"/>
    <col min="5177" max="5177" width="14.28515625" style="1" customWidth="1"/>
    <col min="5178" max="5179" width="11.5703125" style="1" customWidth="1"/>
    <col min="5180" max="5180" width="21.85546875" style="1" customWidth="1"/>
    <col min="5181" max="5372" width="11.42578125" style="1"/>
    <col min="5373" max="5373" width="21.85546875" style="1" customWidth="1"/>
    <col min="5374" max="5374" width="13.85546875" style="1" customWidth="1"/>
    <col min="5375" max="5375" width="38.7109375" style="1" customWidth="1"/>
    <col min="5376" max="5376" width="3" style="1" bestFit="1" customWidth="1"/>
    <col min="5377" max="5377" width="32.28515625" style="1" customWidth="1"/>
    <col min="5378" max="5378" width="46.28515625" style="1" customWidth="1"/>
    <col min="5379" max="5379" width="19" style="1" customWidth="1"/>
    <col min="5380" max="5380" width="0" style="1" hidden="1" customWidth="1"/>
    <col min="5381" max="5381" width="17.7109375" style="1" customWidth="1"/>
    <col min="5382" max="5382" width="0" style="1" hidden="1" customWidth="1"/>
    <col min="5383" max="5383" width="22.28515625" style="1" customWidth="1"/>
    <col min="5384" max="5384" width="5.28515625" style="1" customWidth="1"/>
    <col min="5385" max="5385" width="36.28515625" style="1" customWidth="1"/>
    <col min="5386" max="5386" width="5.7109375" style="1" customWidth="1"/>
    <col min="5387" max="5387" width="0" style="1" hidden="1" customWidth="1"/>
    <col min="5388" max="5388" width="20.7109375" style="1" customWidth="1"/>
    <col min="5389" max="5389" width="4.85546875" style="1" customWidth="1"/>
    <col min="5390" max="5390" width="0" style="1" hidden="1" customWidth="1"/>
    <col min="5391" max="5391" width="24.7109375" style="1" customWidth="1"/>
    <col min="5392" max="5392" width="12.28515625" style="1" customWidth="1"/>
    <col min="5393" max="5393" width="0" style="1" hidden="1" customWidth="1"/>
    <col min="5394" max="5394" width="3.42578125" style="1" customWidth="1"/>
    <col min="5395" max="5395" width="0" style="1" hidden="1" customWidth="1"/>
    <col min="5396" max="5396" width="17.7109375" style="1" customWidth="1"/>
    <col min="5397" max="5397" width="3.42578125" style="1" customWidth="1"/>
    <col min="5398" max="5398" width="0" style="1" hidden="1" customWidth="1"/>
    <col min="5399" max="5399" width="23.7109375" style="1" customWidth="1"/>
    <col min="5400" max="5400" width="10" style="1" customWidth="1"/>
    <col min="5401" max="5401" width="0" style="1" hidden="1" customWidth="1"/>
    <col min="5402" max="5403" width="14.7109375" style="1" customWidth="1"/>
    <col min="5404" max="5404" width="12.85546875" style="1" customWidth="1"/>
    <col min="5405" max="5405" width="3.28515625" style="1" customWidth="1"/>
    <col min="5406" max="5406" width="30.28515625" style="1" customWidth="1"/>
    <col min="5407" max="5407" width="5" style="1" customWidth="1"/>
    <col min="5408" max="5408" width="0" style="1" hidden="1" customWidth="1"/>
    <col min="5409" max="5409" width="14.28515625" style="1" customWidth="1"/>
    <col min="5410" max="5410" width="5.7109375" style="1" customWidth="1"/>
    <col min="5411" max="5411" width="0" style="1" hidden="1" customWidth="1"/>
    <col min="5412" max="5412" width="17.28515625" style="1" customWidth="1"/>
    <col min="5413" max="5413" width="12.7109375" style="1" customWidth="1"/>
    <col min="5414" max="5414" width="0" style="1" hidden="1" customWidth="1"/>
    <col min="5415" max="5415" width="5.28515625" style="1" customWidth="1"/>
    <col min="5416" max="5416" width="0" style="1" hidden="1" customWidth="1"/>
    <col min="5417" max="5417" width="17" style="1" customWidth="1"/>
    <col min="5418" max="5418" width="6.28515625" style="1" customWidth="1"/>
    <col min="5419" max="5419" width="0" style="1" hidden="1" customWidth="1"/>
    <col min="5420" max="5420" width="14.28515625" style="1" customWidth="1"/>
    <col min="5421" max="5421" width="7.5703125" style="1" customWidth="1"/>
    <col min="5422" max="5422" width="0" style="1" hidden="1" customWidth="1"/>
    <col min="5423" max="5424" width="14.28515625" style="1" customWidth="1"/>
    <col min="5425" max="5425" width="20.85546875" style="1" customWidth="1"/>
    <col min="5426" max="5426" width="14.42578125" style="1" customWidth="1"/>
    <col min="5427" max="5427" width="15" style="1" customWidth="1"/>
    <col min="5428" max="5428" width="2.7109375" style="1" customWidth="1"/>
    <col min="5429" max="5429" width="11.7109375" style="1" customWidth="1"/>
    <col min="5430" max="5430" width="11.5703125" style="1" customWidth="1"/>
    <col min="5431" max="5431" width="2.28515625" style="1" customWidth="1"/>
    <col min="5432" max="5432" width="41" style="1" customWidth="1"/>
    <col min="5433" max="5433" width="14.28515625" style="1" customWidth="1"/>
    <col min="5434" max="5435" width="11.5703125" style="1" customWidth="1"/>
    <col min="5436" max="5436" width="21.85546875" style="1" customWidth="1"/>
    <col min="5437" max="5628" width="11.42578125" style="1"/>
    <col min="5629" max="5629" width="21.85546875" style="1" customWidth="1"/>
    <col min="5630" max="5630" width="13.85546875" style="1" customWidth="1"/>
    <col min="5631" max="5631" width="38.7109375" style="1" customWidth="1"/>
    <col min="5632" max="5632" width="3" style="1" bestFit="1" customWidth="1"/>
    <col min="5633" max="5633" width="32.28515625" style="1" customWidth="1"/>
    <col min="5634" max="5634" width="46.28515625" style="1" customWidth="1"/>
    <col min="5635" max="5635" width="19" style="1" customWidth="1"/>
    <col min="5636" max="5636" width="0" style="1" hidden="1" customWidth="1"/>
    <col min="5637" max="5637" width="17.7109375" style="1" customWidth="1"/>
    <col min="5638" max="5638" width="0" style="1" hidden="1" customWidth="1"/>
    <col min="5639" max="5639" width="22.28515625" style="1" customWidth="1"/>
    <col min="5640" max="5640" width="5.28515625" style="1" customWidth="1"/>
    <col min="5641" max="5641" width="36.28515625" style="1" customWidth="1"/>
    <col min="5642" max="5642" width="5.7109375" style="1" customWidth="1"/>
    <col min="5643" max="5643" width="0" style="1" hidden="1" customWidth="1"/>
    <col min="5644" max="5644" width="20.7109375" style="1" customWidth="1"/>
    <col min="5645" max="5645" width="4.85546875" style="1" customWidth="1"/>
    <col min="5646" max="5646" width="0" style="1" hidden="1" customWidth="1"/>
    <col min="5647" max="5647" width="24.7109375" style="1" customWidth="1"/>
    <col min="5648" max="5648" width="12.28515625" style="1" customWidth="1"/>
    <col min="5649" max="5649" width="0" style="1" hidden="1" customWidth="1"/>
    <col min="5650" max="5650" width="3.42578125" style="1" customWidth="1"/>
    <col min="5651" max="5651" width="0" style="1" hidden="1" customWidth="1"/>
    <col min="5652" max="5652" width="17.7109375" style="1" customWidth="1"/>
    <col min="5653" max="5653" width="3.42578125" style="1" customWidth="1"/>
    <col min="5654" max="5654" width="0" style="1" hidden="1" customWidth="1"/>
    <col min="5655" max="5655" width="23.7109375" style="1" customWidth="1"/>
    <col min="5656" max="5656" width="10" style="1" customWidth="1"/>
    <col min="5657" max="5657" width="0" style="1" hidden="1" customWidth="1"/>
    <col min="5658" max="5659" width="14.7109375" style="1" customWidth="1"/>
    <col min="5660" max="5660" width="12.85546875" style="1" customWidth="1"/>
    <col min="5661" max="5661" width="3.28515625" style="1" customWidth="1"/>
    <col min="5662" max="5662" width="30.28515625" style="1" customWidth="1"/>
    <col min="5663" max="5663" width="5" style="1" customWidth="1"/>
    <col min="5664" max="5664" width="0" style="1" hidden="1" customWidth="1"/>
    <col min="5665" max="5665" width="14.28515625" style="1" customWidth="1"/>
    <col min="5666" max="5666" width="5.7109375" style="1" customWidth="1"/>
    <col min="5667" max="5667" width="0" style="1" hidden="1" customWidth="1"/>
    <col min="5668" max="5668" width="17.28515625" style="1" customWidth="1"/>
    <col min="5669" max="5669" width="12.7109375" style="1" customWidth="1"/>
    <col min="5670" max="5670" width="0" style="1" hidden="1" customWidth="1"/>
    <col min="5671" max="5671" width="5.28515625" style="1" customWidth="1"/>
    <col min="5672" max="5672" width="0" style="1" hidden="1" customWidth="1"/>
    <col min="5673" max="5673" width="17" style="1" customWidth="1"/>
    <col min="5674" max="5674" width="6.28515625" style="1" customWidth="1"/>
    <col min="5675" max="5675" width="0" style="1" hidden="1" customWidth="1"/>
    <col min="5676" max="5676" width="14.28515625" style="1" customWidth="1"/>
    <col min="5677" max="5677" width="7.5703125" style="1" customWidth="1"/>
    <col min="5678" max="5678" width="0" style="1" hidden="1" customWidth="1"/>
    <col min="5679" max="5680" width="14.28515625" style="1" customWidth="1"/>
    <col min="5681" max="5681" width="20.85546875" style="1" customWidth="1"/>
    <col min="5682" max="5682" width="14.42578125" style="1" customWidth="1"/>
    <col min="5683" max="5683" width="15" style="1" customWidth="1"/>
    <col min="5684" max="5684" width="2.7109375" style="1" customWidth="1"/>
    <col min="5685" max="5685" width="11.7109375" style="1" customWidth="1"/>
    <col min="5686" max="5686" width="11.5703125" style="1" customWidth="1"/>
    <col min="5687" max="5687" width="2.28515625" style="1" customWidth="1"/>
    <col min="5688" max="5688" width="41" style="1" customWidth="1"/>
    <col min="5689" max="5689" width="14.28515625" style="1" customWidth="1"/>
    <col min="5690" max="5691" width="11.5703125" style="1" customWidth="1"/>
    <col min="5692" max="5692" width="21.85546875" style="1" customWidth="1"/>
    <col min="5693" max="5884" width="11.42578125" style="1"/>
    <col min="5885" max="5885" width="21.85546875" style="1" customWidth="1"/>
    <col min="5886" max="5886" width="13.85546875" style="1" customWidth="1"/>
    <col min="5887" max="5887" width="38.7109375" style="1" customWidth="1"/>
    <col min="5888" max="5888" width="3" style="1" bestFit="1" customWidth="1"/>
    <col min="5889" max="5889" width="32.28515625" style="1" customWidth="1"/>
    <col min="5890" max="5890" width="46.28515625" style="1" customWidth="1"/>
    <col min="5891" max="5891" width="19" style="1" customWidth="1"/>
    <col min="5892" max="5892" width="0" style="1" hidden="1" customWidth="1"/>
    <col min="5893" max="5893" width="17.7109375" style="1" customWidth="1"/>
    <col min="5894" max="5894" width="0" style="1" hidden="1" customWidth="1"/>
    <col min="5895" max="5895" width="22.28515625" style="1" customWidth="1"/>
    <col min="5896" max="5896" width="5.28515625" style="1" customWidth="1"/>
    <col min="5897" max="5897" width="36.28515625" style="1" customWidth="1"/>
    <col min="5898" max="5898" width="5.7109375" style="1" customWidth="1"/>
    <col min="5899" max="5899" width="0" style="1" hidden="1" customWidth="1"/>
    <col min="5900" max="5900" width="20.7109375" style="1" customWidth="1"/>
    <col min="5901" max="5901" width="4.85546875" style="1" customWidth="1"/>
    <col min="5902" max="5902" width="0" style="1" hidden="1" customWidth="1"/>
    <col min="5903" max="5903" width="24.7109375" style="1" customWidth="1"/>
    <col min="5904" max="5904" width="12.28515625" style="1" customWidth="1"/>
    <col min="5905" max="5905" width="0" style="1" hidden="1" customWidth="1"/>
    <col min="5906" max="5906" width="3.42578125" style="1" customWidth="1"/>
    <col min="5907" max="5907" width="0" style="1" hidden="1" customWidth="1"/>
    <col min="5908" max="5908" width="17.7109375" style="1" customWidth="1"/>
    <col min="5909" max="5909" width="3.42578125" style="1" customWidth="1"/>
    <col min="5910" max="5910" width="0" style="1" hidden="1" customWidth="1"/>
    <col min="5911" max="5911" width="23.7109375" style="1" customWidth="1"/>
    <col min="5912" max="5912" width="10" style="1" customWidth="1"/>
    <col min="5913" max="5913" width="0" style="1" hidden="1" customWidth="1"/>
    <col min="5914" max="5915" width="14.7109375" style="1" customWidth="1"/>
    <col min="5916" max="5916" width="12.85546875" style="1" customWidth="1"/>
    <col min="5917" max="5917" width="3.28515625" style="1" customWidth="1"/>
    <col min="5918" max="5918" width="30.28515625" style="1" customWidth="1"/>
    <col min="5919" max="5919" width="5" style="1" customWidth="1"/>
    <col min="5920" max="5920" width="0" style="1" hidden="1" customWidth="1"/>
    <col min="5921" max="5921" width="14.28515625" style="1" customWidth="1"/>
    <col min="5922" max="5922" width="5.7109375" style="1" customWidth="1"/>
    <col min="5923" max="5923" width="0" style="1" hidden="1" customWidth="1"/>
    <col min="5924" max="5924" width="17.28515625" style="1" customWidth="1"/>
    <col min="5925" max="5925" width="12.7109375" style="1" customWidth="1"/>
    <col min="5926" max="5926" width="0" style="1" hidden="1" customWidth="1"/>
    <col min="5927" max="5927" width="5.28515625" style="1" customWidth="1"/>
    <col min="5928" max="5928" width="0" style="1" hidden="1" customWidth="1"/>
    <col min="5929" max="5929" width="17" style="1" customWidth="1"/>
    <col min="5930" max="5930" width="6.28515625" style="1" customWidth="1"/>
    <col min="5931" max="5931" width="0" style="1" hidden="1" customWidth="1"/>
    <col min="5932" max="5932" width="14.28515625" style="1" customWidth="1"/>
    <col min="5933" max="5933" width="7.5703125" style="1" customWidth="1"/>
    <col min="5934" max="5934" width="0" style="1" hidden="1" customWidth="1"/>
    <col min="5935" max="5936" width="14.28515625" style="1" customWidth="1"/>
    <col min="5937" max="5937" width="20.85546875" style="1" customWidth="1"/>
    <col min="5938" max="5938" width="14.42578125" style="1" customWidth="1"/>
    <col min="5939" max="5939" width="15" style="1" customWidth="1"/>
    <col min="5940" max="5940" width="2.7109375" style="1" customWidth="1"/>
    <col min="5941" max="5941" width="11.7109375" style="1" customWidth="1"/>
    <col min="5942" max="5942" width="11.5703125" style="1" customWidth="1"/>
    <col min="5943" max="5943" width="2.28515625" style="1" customWidth="1"/>
    <col min="5944" max="5944" width="41" style="1" customWidth="1"/>
    <col min="5945" max="5945" width="14.28515625" style="1" customWidth="1"/>
    <col min="5946" max="5947" width="11.5703125" style="1" customWidth="1"/>
    <col min="5948" max="5948" width="21.85546875" style="1" customWidth="1"/>
    <col min="5949" max="6140" width="11.42578125" style="1"/>
    <col min="6141" max="6141" width="21.85546875" style="1" customWidth="1"/>
    <col min="6142" max="6142" width="13.85546875" style="1" customWidth="1"/>
    <col min="6143" max="6143" width="38.7109375" style="1" customWidth="1"/>
    <col min="6144" max="6144" width="3" style="1" bestFit="1" customWidth="1"/>
    <col min="6145" max="6145" width="32.28515625" style="1" customWidth="1"/>
    <col min="6146" max="6146" width="46.28515625" style="1" customWidth="1"/>
    <col min="6147" max="6147" width="19" style="1" customWidth="1"/>
    <col min="6148" max="6148" width="0" style="1" hidden="1" customWidth="1"/>
    <col min="6149" max="6149" width="17.7109375" style="1" customWidth="1"/>
    <col min="6150" max="6150" width="0" style="1" hidden="1" customWidth="1"/>
    <col min="6151" max="6151" width="22.28515625" style="1" customWidth="1"/>
    <col min="6152" max="6152" width="5.28515625" style="1" customWidth="1"/>
    <col min="6153" max="6153" width="36.28515625" style="1" customWidth="1"/>
    <col min="6154" max="6154" width="5.7109375" style="1" customWidth="1"/>
    <col min="6155" max="6155" width="0" style="1" hidden="1" customWidth="1"/>
    <col min="6156" max="6156" width="20.7109375" style="1" customWidth="1"/>
    <col min="6157" max="6157" width="4.85546875" style="1" customWidth="1"/>
    <col min="6158" max="6158" width="0" style="1" hidden="1" customWidth="1"/>
    <col min="6159" max="6159" width="24.7109375" style="1" customWidth="1"/>
    <col min="6160" max="6160" width="12.28515625" style="1" customWidth="1"/>
    <col min="6161" max="6161" width="0" style="1" hidden="1" customWidth="1"/>
    <col min="6162" max="6162" width="3.42578125" style="1" customWidth="1"/>
    <col min="6163" max="6163" width="0" style="1" hidden="1" customWidth="1"/>
    <col min="6164" max="6164" width="17.7109375" style="1" customWidth="1"/>
    <col min="6165" max="6165" width="3.42578125" style="1" customWidth="1"/>
    <col min="6166" max="6166" width="0" style="1" hidden="1" customWidth="1"/>
    <col min="6167" max="6167" width="23.7109375" style="1" customWidth="1"/>
    <col min="6168" max="6168" width="10" style="1" customWidth="1"/>
    <col min="6169" max="6169" width="0" style="1" hidden="1" customWidth="1"/>
    <col min="6170" max="6171" width="14.7109375" style="1" customWidth="1"/>
    <col min="6172" max="6172" width="12.85546875" style="1" customWidth="1"/>
    <col min="6173" max="6173" width="3.28515625" style="1" customWidth="1"/>
    <col min="6174" max="6174" width="30.28515625" style="1" customWidth="1"/>
    <col min="6175" max="6175" width="5" style="1" customWidth="1"/>
    <col min="6176" max="6176" width="0" style="1" hidden="1" customWidth="1"/>
    <col min="6177" max="6177" width="14.28515625" style="1" customWidth="1"/>
    <col min="6178" max="6178" width="5.7109375" style="1" customWidth="1"/>
    <col min="6179" max="6179" width="0" style="1" hidden="1" customWidth="1"/>
    <col min="6180" max="6180" width="17.28515625" style="1" customWidth="1"/>
    <col min="6181" max="6181" width="12.7109375" style="1" customWidth="1"/>
    <col min="6182" max="6182" width="0" style="1" hidden="1" customWidth="1"/>
    <col min="6183" max="6183" width="5.28515625" style="1" customWidth="1"/>
    <col min="6184" max="6184" width="0" style="1" hidden="1" customWidth="1"/>
    <col min="6185" max="6185" width="17" style="1" customWidth="1"/>
    <col min="6186" max="6186" width="6.28515625" style="1" customWidth="1"/>
    <col min="6187" max="6187" width="0" style="1" hidden="1" customWidth="1"/>
    <col min="6188" max="6188" width="14.28515625" style="1" customWidth="1"/>
    <col min="6189" max="6189" width="7.5703125" style="1" customWidth="1"/>
    <col min="6190" max="6190" width="0" style="1" hidden="1" customWidth="1"/>
    <col min="6191" max="6192" width="14.28515625" style="1" customWidth="1"/>
    <col min="6193" max="6193" width="20.85546875" style="1" customWidth="1"/>
    <col min="6194" max="6194" width="14.42578125" style="1" customWidth="1"/>
    <col min="6195" max="6195" width="15" style="1" customWidth="1"/>
    <col min="6196" max="6196" width="2.7109375" style="1" customWidth="1"/>
    <col min="6197" max="6197" width="11.7109375" style="1" customWidth="1"/>
    <col min="6198" max="6198" width="11.5703125" style="1" customWidth="1"/>
    <col min="6199" max="6199" width="2.28515625" style="1" customWidth="1"/>
    <col min="6200" max="6200" width="41" style="1" customWidth="1"/>
    <col min="6201" max="6201" width="14.28515625" style="1" customWidth="1"/>
    <col min="6202" max="6203" width="11.5703125" style="1" customWidth="1"/>
    <col min="6204" max="6204" width="21.85546875" style="1" customWidth="1"/>
    <col min="6205" max="6396" width="11.42578125" style="1"/>
    <col min="6397" max="6397" width="21.85546875" style="1" customWidth="1"/>
    <col min="6398" max="6398" width="13.85546875" style="1" customWidth="1"/>
    <col min="6399" max="6399" width="38.7109375" style="1" customWidth="1"/>
    <col min="6400" max="6400" width="3" style="1" bestFit="1" customWidth="1"/>
    <col min="6401" max="6401" width="32.28515625" style="1" customWidth="1"/>
    <col min="6402" max="6402" width="46.28515625" style="1" customWidth="1"/>
    <col min="6403" max="6403" width="19" style="1" customWidth="1"/>
    <col min="6404" max="6404" width="0" style="1" hidden="1" customWidth="1"/>
    <col min="6405" max="6405" width="17.7109375" style="1" customWidth="1"/>
    <col min="6406" max="6406" width="0" style="1" hidden="1" customWidth="1"/>
    <col min="6407" max="6407" width="22.28515625" style="1" customWidth="1"/>
    <col min="6408" max="6408" width="5.28515625" style="1" customWidth="1"/>
    <col min="6409" max="6409" width="36.28515625" style="1" customWidth="1"/>
    <col min="6410" max="6410" width="5.7109375" style="1" customWidth="1"/>
    <col min="6411" max="6411" width="0" style="1" hidden="1" customWidth="1"/>
    <col min="6412" max="6412" width="20.7109375" style="1" customWidth="1"/>
    <col min="6413" max="6413" width="4.85546875" style="1" customWidth="1"/>
    <col min="6414" max="6414" width="0" style="1" hidden="1" customWidth="1"/>
    <col min="6415" max="6415" width="24.7109375" style="1" customWidth="1"/>
    <col min="6416" max="6416" width="12.28515625" style="1" customWidth="1"/>
    <col min="6417" max="6417" width="0" style="1" hidden="1" customWidth="1"/>
    <col min="6418" max="6418" width="3.42578125" style="1" customWidth="1"/>
    <col min="6419" max="6419" width="0" style="1" hidden="1" customWidth="1"/>
    <col min="6420" max="6420" width="17.7109375" style="1" customWidth="1"/>
    <col min="6421" max="6421" width="3.42578125" style="1" customWidth="1"/>
    <col min="6422" max="6422" width="0" style="1" hidden="1" customWidth="1"/>
    <col min="6423" max="6423" width="23.7109375" style="1" customWidth="1"/>
    <col min="6424" max="6424" width="10" style="1" customWidth="1"/>
    <col min="6425" max="6425" width="0" style="1" hidden="1" customWidth="1"/>
    <col min="6426" max="6427" width="14.7109375" style="1" customWidth="1"/>
    <col min="6428" max="6428" width="12.85546875" style="1" customWidth="1"/>
    <col min="6429" max="6429" width="3.28515625" style="1" customWidth="1"/>
    <col min="6430" max="6430" width="30.28515625" style="1" customWidth="1"/>
    <col min="6431" max="6431" width="5" style="1" customWidth="1"/>
    <col min="6432" max="6432" width="0" style="1" hidden="1" customWidth="1"/>
    <col min="6433" max="6433" width="14.28515625" style="1" customWidth="1"/>
    <col min="6434" max="6434" width="5.7109375" style="1" customWidth="1"/>
    <col min="6435" max="6435" width="0" style="1" hidden="1" customWidth="1"/>
    <col min="6436" max="6436" width="17.28515625" style="1" customWidth="1"/>
    <col min="6437" max="6437" width="12.7109375" style="1" customWidth="1"/>
    <col min="6438" max="6438" width="0" style="1" hidden="1" customWidth="1"/>
    <col min="6439" max="6439" width="5.28515625" style="1" customWidth="1"/>
    <col min="6440" max="6440" width="0" style="1" hidden="1" customWidth="1"/>
    <col min="6441" max="6441" width="17" style="1" customWidth="1"/>
    <col min="6442" max="6442" width="6.28515625" style="1" customWidth="1"/>
    <col min="6443" max="6443" width="0" style="1" hidden="1" customWidth="1"/>
    <col min="6444" max="6444" width="14.28515625" style="1" customWidth="1"/>
    <col min="6445" max="6445" width="7.5703125" style="1" customWidth="1"/>
    <col min="6446" max="6446" width="0" style="1" hidden="1" customWidth="1"/>
    <col min="6447" max="6448" width="14.28515625" style="1" customWidth="1"/>
    <col min="6449" max="6449" width="20.85546875" style="1" customWidth="1"/>
    <col min="6450" max="6450" width="14.42578125" style="1" customWidth="1"/>
    <col min="6451" max="6451" width="15" style="1" customWidth="1"/>
    <col min="6452" max="6452" width="2.7109375" style="1" customWidth="1"/>
    <col min="6453" max="6453" width="11.7109375" style="1" customWidth="1"/>
    <col min="6454" max="6454" width="11.5703125" style="1" customWidth="1"/>
    <col min="6455" max="6455" width="2.28515625" style="1" customWidth="1"/>
    <col min="6456" max="6456" width="41" style="1" customWidth="1"/>
    <col min="6457" max="6457" width="14.28515625" style="1" customWidth="1"/>
    <col min="6458" max="6459" width="11.5703125" style="1" customWidth="1"/>
    <col min="6460" max="6460" width="21.85546875" style="1" customWidth="1"/>
    <col min="6461" max="6652" width="11.42578125" style="1"/>
    <col min="6653" max="6653" width="21.85546875" style="1" customWidth="1"/>
    <col min="6654" max="6654" width="13.85546875" style="1" customWidth="1"/>
    <col min="6655" max="6655" width="38.7109375" style="1" customWidth="1"/>
    <col min="6656" max="6656" width="3" style="1" bestFit="1" customWidth="1"/>
    <col min="6657" max="6657" width="32.28515625" style="1" customWidth="1"/>
    <col min="6658" max="6658" width="46.28515625" style="1" customWidth="1"/>
    <col min="6659" max="6659" width="19" style="1" customWidth="1"/>
    <col min="6660" max="6660" width="0" style="1" hidden="1" customWidth="1"/>
    <col min="6661" max="6661" width="17.7109375" style="1" customWidth="1"/>
    <col min="6662" max="6662" width="0" style="1" hidden="1" customWidth="1"/>
    <col min="6663" max="6663" width="22.28515625" style="1" customWidth="1"/>
    <col min="6664" max="6664" width="5.28515625" style="1" customWidth="1"/>
    <col min="6665" max="6665" width="36.28515625" style="1" customWidth="1"/>
    <col min="6666" max="6666" width="5.7109375" style="1" customWidth="1"/>
    <col min="6667" max="6667" width="0" style="1" hidden="1" customWidth="1"/>
    <col min="6668" max="6668" width="20.7109375" style="1" customWidth="1"/>
    <col min="6669" max="6669" width="4.85546875" style="1" customWidth="1"/>
    <col min="6670" max="6670" width="0" style="1" hidden="1" customWidth="1"/>
    <col min="6671" max="6671" width="24.7109375" style="1" customWidth="1"/>
    <col min="6672" max="6672" width="12.28515625" style="1" customWidth="1"/>
    <col min="6673" max="6673" width="0" style="1" hidden="1" customWidth="1"/>
    <col min="6674" max="6674" width="3.42578125" style="1" customWidth="1"/>
    <col min="6675" max="6675" width="0" style="1" hidden="1" customWidth="1"/>
    <col min="6676" max="6676" width="17.7109375" style="1" customWidth="1"/>
    <col min="6677" max="6677" width="3.42578125" style="1" customWidth="1"/>
    <col min="6678" max="6678" width="0" style="1" hidden="1" customWidth="1"/>
    <col min="6679" max="6679" width="23.7109375" style="1" customWidth="1"/>
    <col min="6680" max="6680" width="10" style="1" customWidth="1"/>
    <col min="6681" max="6681" width="0" style="1" hidden="1" customWidth="1"/>
    <col min="6682" max="6683" width="14.7109375" style="1" customWidth="1"/>
    <col min="6684" max="6684" width="12.85546875" style="1" customWidth="1"/>
    <col min="6685" max="6685" width="3.28515625" style="1" customWidth="1"/>
    <col min="6686" max="6686" width="30.28515625" style="1" customWidth="1"/>
    <col min="6687" max="6687" width="5" style="1" customWidth="1"/>
    <col min="6688" max="6688" width="0" style="1" hidden="1" customWidth="1"/>
    <col min="6689" max="6689" width="14.28515625" style="1" customWidth="1"/>
    <col min="6690" max="6690" width="5.7109375" style="1" customWidth="1"/>
    <col min="6691" max="6691" width="0" style="1" hidden="1" customWidth="1"/>
    <col min="6692" max="6692" width="17.28515625" style="1" customWidth="1"/>
    <col min="6693" max="6693" width="12.7109375" style="1" customWidth="1"/>
    <col min="6694" max="6694" width="0" style="1" hidden="1" customWidth="1"/>
    <col min="6695" max="6695" width="5.28515625" style="1" customWidth="1"/>
    <col min="6696" max="6696" width="0" style="1" hidden="1" customWidth="1"/>
    <col min="6697" max="6697" width="17" style="1" customWidth="1"/>
    <col min="6698" max="6698" width="6.28515625" style="1" customWidth="1"/>
    <col min="6699" max="6699" width="0" style="1" hidden="1" customWidth="1"/>
    <col min="6700" max="6700" width="14.28515625" style="1" customWidth="1"/>
    <col min="6701" max="6701" width="7.5703125" style="1" customWidth="1"/>
    <col min="6702" max="6702" width="0" style="1" hidden="1" customWidth="1"/>
    <col min="6703" max="6704" width="14.28515625" style="1" customWidth="1"/>
    <col min="6705" max="6705" width="20.85546875" style="1" customWidth="1"/>
    <col min="6706" max="6706" width="14.42578125" style="1" customWidth="1"/>
    <col min="6707" max="6707" width="15" style="1" customWidth="1"/>
    <col min="6708" max="6708" width="2.7109375" style="1" customWidth="1"/>
    <col min="6709" max="6709" width="11.7109375" style="1" customWidth="1"/>
    <col min="6710" max="6710" width="11.5703125" style="1" customWidth="1"/>
    <col min="6711" max="6711" width="2.28515625" style="1" customWidth="1"/>
    <col min="6712" max="6712" width="41" style="1" customWidth="1"/>
    <col min="6713" max="6713" width="14.28515625" style="1" customWidth="1"/>
    <col min="6714" max="6715" width="11.5703125" style="1" customWidth="1"/>
    <col min="6716" max="6716" width="21.85546875" style="1" customWidth="1"/>
    <col min="6717" max="6908" width="11.42578125" style="1"/>
    <col min="6909" max="6909" width="21.85546875" style="1" customWidth="1"/>
    <col min="6910" max="6910" width="13.85546875" style="1" customWidth="1"/>
    <col min="6911" max="6911" width="38.7109375" style="1" customWidth="1"/>
    <col min="6912" max="6912" width="3" style="1" bestFit="1" customWidth="1"/>
    <col min="6913" max="6913" width="32.28515625" style="1" customWidth="1"/>
    <col min="6914" max="6914" width="46.28515625" style="1" customWidth="1"/>
    <col min="6915" max="6915" width="19" style="1" customWidth="1"/>
    <col min="6916" max="6916" width="0" style="1" hidden="1" customWidth="1"/>
    <col min="6917" max="6917" width="17.7109375" style="1" customWidth="1"/>
    <col min="6918" max="6918" width="0" style="1" hidden="1" customWidth="1"/>
    <col min="6919" max="6919" width="22.28515625" style="1" customWidth="1"/>
    <col min="6920" max="6920" width="5.28515625" style="1" customWidth="1"/>
    <col min="6921" max="6921" width="36.28515625" style="1" customWidth="1"/>
    <col min="6922" max="6922" width="5.7109375" style="1" customWidth="1"/>
    <col min="6923" max="6923" width="0" style="1" hidden="1" customWidth="1"/>
    <col min="6924" max="6924" width="20.7109375" style="1" customWidth="1"/>
    <col min="6925" max="6925" width="4.85546875" style="1" customWidth="1"/>
    <col min="6926" max="6926" width="0" style="1" hidden="1" customWidth="1"/>
    <col min="6927" max="6927" width="24.7109375" style="1" customWidth="1"/>
    <col min="6928" max="6928" width="12.28515625" style="1" customWidth="1"/>
    <col min="6929" max="6929" width="0" style="1" hidden="1" customWidth="1"/>
    <col min="6930" max="6930" width="3.42578125" style="1" customWidth="1"/>
    <col min="6931" max="6931" width="0" style="1" hidden="1" customWidth="1"/>
    <col min="6932" max="6932" width="17.7109375" style="1" customWidth="1"/>
    <col min="6933" max="6933" width="3.42578125" style="1" customWidth="1"/>
    <col min="6934" max="6934" width="0" style="1" hidden="1" customWidth="1"/>
    <col min="6935" max="6935" width="23.7109375" style="1" customWidth="1"/>
    <col min="6936" max="6936" width="10" style="1" customWidth="1"/>
    <col min="6937" max="6937" width="0" style="1" hidden="1" customWidth="1"/>
    <col min="6938" max="6939" width="14.7109375" style="1" customWidth="1"/>
    <col min="6940" max="6940" width="12.85546875" style="1" customWidth="1"/>
    <col min="6941" max="6941" width="3.28515625" style="1" customWidth="1"/>
    <col min="6942" max="6942" width="30.28515625" style="1" customWidth="1"/>
    <col min="6943" max="6943" width="5" style="1" customWidth="1"/>
    <col min="6944" max="6944" width="0" style="1" hidden="1" customWidth="1"/>
    <col min="6945" max="6945" width="14.28515625" style="1" customWidth="1"/>
    <col min="6946" max="6946" width="5.7109375" style="1" customWidth="1"/>
    <col min="6947" max="6947" width="0" style="1" hidden="1" customWidth="1"/>
    <col min="6948" max="6948" width="17.28515625" style="1" customWidth="1"/>
    <col min="6949" max="6949" width="12.7109375" style="1" customWidth="1"/>
    <col min="6950" max="6950" width="0" style="1" hidden="1" customWidth="1"/>
    <col min="6951" max="6951" width="5.28515625" style="1" customWidth="1"/>
    <col min="6952" max="6952" width="0" style="1" hidden="1" customWidth="1"/>
    <col min="6953" max="6953" width="17" style="1" customWidth="1"/>
    <col min="6954" max="6954" width="6.28515625" style="1" customWidth="1"/>
    <col min="6955" max="6955" width="0" style="1" hidden="1" customWidth="1"/>
    <col min="6956" max="6956" width="14.28515625" style="1" customWidth="1"/>
    <col min="6957" max="6957" width="7.5703125" style="1" customWidth="1"/>
    <col min="6958" max="6958" width="0" style="1" hidden="1" customWidth="1"/>
    <col min="6959" max="6960" width="14.28515625" style="1" customWidth="1"/>
    <col min="6961" max="6961" width="20.85546875" style="1" customWidth="1"/>
    <col min="6962" max="6962" width="14.42578125" style="1" customWidth="1"/>
    <col min="6963" max="6963" width="15" style="1" customWidth="1"/>
    <col min="6964" max="6964" width="2.7109375" style="1" customWidth="1"/>
    <col min="6965" max="6965" width="11.7109375" style="1" customWidth="1"/>
    <col min="6966" max="6966" width="11.5703125" style="1" customWidth="1"/>
    <col min="6967" max="6967" width="2.28515625" style="1" customWidth="1"/>
    <col min="6968" max="6968" width="41" style="1" customWidth="1"/>
    <col min="6969" max="6969" width="14.28515625" style="1" customWidth="1"/>
    <col min="6970" max="6971" width="11.5703125" style="1" customWidth="1"/>
    <col min="6972" max="6972" width="21.85546875" style="1" customWidth="1"/>
    <col min="6973" max="7164" width="11.42578125" style="1"/>
    <col min="7165" max="7165" width="21.85546875" style="1" customWidth="1"/>
    <col min="7166" max="7166" width="13.85546875" style="1" customWidth="1"/>
    <col min="7167" max="7167" width="38.7109375" style="1" customWidth="1"/>
    <col min="7168" max="7168" width="3" style="1" bestFit="1" customWidth="1"/>
    <col min="7169" max="7169" width="32.28515625" style="1" customWidth="1"/>
    <col min="7170" max="7170" width="46.28515625" style="1" customWidth="1"/>
    <col min="7171" max="7171" width="19" style="1" customWidth="1"/>
    <col min="7172" max="7172" width="0" style="1" hidden="1" customWidth="1"/>
    <col min="7173" max="7173" width="17.7109375" style="1" customWidth="1"/>
    <col min="7174" max="7174" width="0" style="1" hidden="1" customWidth="1"/>
    <col min="7175" max="7175" width="22.28515625" style="1" customWidth="1"/>
    <col min="7176" max="7176" width="5.28515625" style="1" customWidth="1"/>
    <col min="7177" max="7177" width="36.28515625" style="1" customWidth="1"/>
    <col min="7178" max="7178" width="5.7109375" style="1" customWidth="1"/>
    <col min="7179" max="7179" width="0" style="1" hidden="1" customWidth="1"/>
    <col min="7180" max="7180" width="20.7109375" style="1" customWidth="1"/>
    <col min="7181" max="7181" width="4.85546875" style="1" customWidth="1"/>
    <col min="7182" max="7182" width="0" style="1" hidden="1" customWidth="1"/>
    <col min="7183" max="7183" width="24.7109375" style="1" customWidth="1"/>
    <col min="7184" max="7184" width="12.28515625" style="1" customWidth="1"/>
    <col min="7185" max="7185" width="0" style="1" hidden="1" customWidth="1"/>
    <col min="7186" max="7186" width="3.42578125" style="1" customWidth="1"/>
    <col min="7187" max="7187" width="0" style="1" hidden="1" customWidth="1"/>
    <col min="7188" max="7188" width="17.7109375" style="1" customWidth="1"/>
    <col min="7189" max="7189" width="3.42578125" style="1" customWidth="1"/>
    <col min="7190" max="7190" width="0" style="1" hidden="1" customWidth="1"/>
    <col min="7191" max="7191" width="23.7109375" style="1" customWidth="1"/>
    <col min="7192" max="7192" width="10" style="1" customWidth="1"/>
    <col min="7193" max="7193" width="0" style="1" hidden="1" customWidth="1"/>
    <col min="7194" max="7195" width="14.7109375" style="1" customWidth="1"/>
    <col min="7196" max="7196" width="12.85546875" style="1" customWidth="1"/>
    <col min="7197" max="7197" width="3.28515625" style="1" customWidth="1"/>
    <col min="7198" max="7198" width="30.28515625" style="1" customWidth="1"/>
    <col min="7199" max="7199" width="5" style="1" customWidth="1"/>
    <col min="7200" max="7200" width="0" style="1" hidden="1" customWidth="1"/>
    <col min="7201" max="7201" width="14.28515625" style="1" customWidth="1"/>
    <col min="7202" max="7202" width="5.7109375" style="1" customWidth="1"/>
    <col min="7203" max="7203" width="0" style="1" hidden="1" customWidth="1"/>
    <col min="7204" max="7204" width="17.28515625" style="1" customWidth="1"/>
    <col min="7205" max="7205" width="12.7109375" style="1" customWidth="1"/>
    <col min="7206" max="7206" width="0" style="1" hidden="1" customWidth="1"/>
    <col min="7207" max="7207" width="5.28515625" style="1" customWidth="1"/>
    <col min="7208" max="7208" width="0" style="1" hidden="1" customWidth="1"/>
    <col min="7209" max="7209" width="17" style="1" customWidth="1"/>
    <col min="7210" max="7210" width="6.28515625" style="1" customWidth="1"/>
    <col min="7211" max="7211" width="0" style="1" hidden="1" customWidth="1"/>
    <col min="7212" max="7212" width="14.28515625" style="1" customWidth="1"/>
    <col min="7213" max="7213" width="7.5703125" style="1" customWidth="1"/>
    <col min="7214" max="7214" width="0" style="1" hidden="1" customWidth="1"/>
    <col min="7215" max="7216" width="14.28515625" style="1" customWidth="1"/>
    <col min="7217" max="7217" width="20.85546875" style="1" customWidth="1"/>
    <col min="7218" max="7218" width="14.42578125" style="1" customWidth="1"/>
    <col min="7219" max="7219" width="15" style="1" customWidth="1"/>
    <col min="7220" max="7220" width="2.7109375" style="1" customWidth="1"/>
    <col min="7221" max="7221" width="11.7109375" style="1" customWidth="1"/>
    <col min="7222" max="7222" width="11.5703125" style="1" customWidth="1"/>
    <col min="7223" max="7223" width="2.28515625" style="1" customWidth="1"/>
    <col min="7224" max="7224" width="41" style="1" customWidth="1"/>
    <col min="7225" max="7225" width="14.28515625" style="1" customWidth="1"/>
    <col min="7226" max="7227" width="11.5703125" style="1" customWidth="1"/>
    <col min="7228" max="7228" width="21.85546875" style="1" customWidth="1"/>
    <col min="7229" max="7420" width="11.42578125" style="1"/>
    <col min="7421" max="7421" width="21.85546875" style="1" customWidth="1"/>
    <col min="7422" max="7422" width="13.85546875" style="1" customWidth="1"/>
    <col min="7423" max="7423" width="38.7109375" style="1" customWidth="1"/>
    <col min="7424" max="7424" width="3" style="1" bestFit="1" customWidth="1"/>
    <col min="7425" max="7425" width="32.28515625" style="1" customWidth="1"/>
    <col min="7426" max="7426" width="46.28515625" style="1" customWidth="1"/>
    <col min="7427" max="7427" width="19" style="1" customWidth="1"/>
    <col min="7428" max="7428" width="0" style="1" hidden="1" customWidth="1"/>
    <col min="7429" max="7429" width="17.7109375" style="1" customWidth="1"/>
    <col min="7430" max="7430" width="0" style="1" hidden="1" customWidth="1"/>
    <col min="7431" max="7431" width="22.28515625" style="1" customWidth="1"/>
    <col min="7432" max="7432" width="5.28515625" style="1" customWidth="1"/>
    <col min="7433" max="7433" width="36.28515625" style="1" customWidth="1"/>
    <col min="7434" max="7434" width="5.7109375" style="1" customWidth="1"/>
    <col min="7435" max="7435" width="0" style="1" hidden="1" customWidth="1"/>
    <col min="7436" max="7436" width="20.7109375" style="1" customWidth="1"/>
    <col min="7437" max="7437" width="4.85546875" style="1" customWidth="1"/>
    <col min="7438" max="7438" width="0" style="1" hidden="1" customWidth="1"/>
    <col min="7439" max="7439" width="24.7109375" style="1" customWidth="1"/>
    <col min="7440" max="7440" width="12.28515625" style="1" customWidth="1"/>
    <col min="7441" max="7441" width="0" style="1" hidden="1" customWidth="1"/>
    <col min="7442" max="7442" width="3.42578125" style="1" customWidth="1"/>
    <col min="7443" max="7443" width="0" style="1" hidden="1" customWidth="1"/>
    <col min="7444" max="7444" width="17.7109375" style="1" customWidth="1"/>
    <col min="7445" max="7445" width="3.42578125" style="1" customWidth="1"/>
    <col min="7446" max="7446" width="0" style="1" hidden="1" customWidth="1"/>
    <col min="7447" max="7447" width="23.7109375" style="1" customWidth="1"/>
    <col min="7448" max="7448" width="10" style="1" customWidth="1"/>
    <col min="7449" max="7449" width="0" style="1" hidden="1" customWidth="1"/>
    <col min="7450" max="7451" width="14.7109375" style="1" customWidth="1"/>
    <col min="7452" max="7452" width="12.85546875" style="1" customWidth="1"/>
    <col min="7453" max="7453" width="3.28515625" style="1" customWidth="1"/>
    <col min="7454" max="7454" width="30.28515625" style="1" customWidth="1"/>
    <col min="7455" max="7455" width="5" style="1" customWidth="1"/>
    <col min="7456" max="7456" width="0" style="1" hidden="1" customWidth="1"/>
    <col min="7457" max="7457" width="14.28515625" style="1" customWidth="1"/>
    <col min="7458" max="7458" width="5.7109375" style="1" customWidth="1"/>
    <col min="7459" max="7459" width="0" style="1" hidden="1" customWidth="1"/>
    <col min="7460" max="7460" width="17.28515625" style="1" customWidth="1"/>
    <col min="7461" max="7461" width="12.7109375" style="1" customWidth="1"/>
    <col min="7462" max="7462" width="0" style="1" hidden="1" customWidth="1"/>
    <col min="7463" max="7463" width="5.28515625" style="1" customWidth="1"/>
    <col min="7464" max="7464" width="0" style="1" hidden="1" customWidth="1"/>
    <col min="7465" max="7465" width="17" style="1" customWidth="1"/>
    <col min="7466" max="7466" width="6.28515625" style="1" customWidth="1"/>
    <col min="7467" max="7467" width="0" style="1" hidden="1" customWidth="1"/>
    <col min="7468" max="7468" width="14.28515625" style="1" customWidth="1"/>
    <col min="7469" max="7469" width="7.5703125" style="1" customWidth="1"/>
    <col min="7470" max="7470" width="0" style="1" hidden="1" customWidth="1"/>
    <col min="7471" max="7472" width="14.28515625" style="1" customWidth="1"/>
    <col min="7473" max="7473" width="20.85546875" style="1" customWidth="1"/>
    <col min="7474" max="7474" width="14.42578125" style="1" customWidth="1"/>
    <col min="7475" max="7475" width="15" style="1" customWidth="1"/>
    <col min="7476" max="7476" width="2.7109375" style="1" customWidth="1"/>
    <col min="7477" max="7477" width="11.7109375" style="1" customWidth="1"/>
    <col min="7478" max="7478" width="11.5703125" style="1" customWidth="1"/>
    <col min="7479" max="7479" width="2.28515625" style="1" customWidth="1"/>
    <col min="7480" max="7480" width="41" style="1" customWidth="1"/>
    <col min="7481" max="7481" width="14.28515625" style="1" customWidth="1"/>
    <col min="7482" max="7483" width="11.5703125" style="1" customWidth="1"/>
    <col min="7484" max="7484" width="21.85546875" style="1" customWidth="1"/>
    <col min="7485" max="7676" width="11.42578125" style="1"/>
    <col min="7677" max="7677" width="21.85546875" style="1" customWidth="1"/>
    <col min="7678" max="7678" width="13.85546875" style="1" customWidth="1"/>
    <col min="7679" max="7679" width="38.7109375" style="1" customWidth="1"/>
    <col min="7680" max="7680" width="3" style="1" bestFit="1" customWidth="1"/>
    <col min="7681" max="7681" width="32.28515625" style="1" customWidth="1"/>
    <col min="7682" max="7682" width="46.28515625" style="1" customWidth="1"/>
    <col min="7683" max="7683" width="19" style="1" customWidth="1"/>
    <col min="7684" max="7684" width="0" style="1" hidden="1" customWidth="1"/>
    <col min="7685" max="7685" width="17.7109375" style="1" customWidth="1"/>
    <col min="7686" max="7686" width="0" style="1" hidden="1" customWidth="1"/>
    <col min="7687" max="7687" width="22.28515625" style="1" customWidth="1"/>
    <col min="7688" max="7688" width="5.28515625" style="1" customWidth="1"/>
    <col min="7689" max="7689" width="36.28515625" style="1" customWidth="1"/>
    <col min="7690" max="7690" width="5.7109375" style="1" customWidth="1"/>
    <col min="7691" max="7691" width="0" style="1" hidden="1" customWidth="1"/>
    <col min="7692" max="7692" width="20.7109375" style="1" customWidth="1"/>
    <col min="7693" max="7693" width="4.85546875" style="1" customWidth="1"/>
    <col min="7694" max="7694" width="0" style="1" hidden="1" customWidth="1"/>
    <col min="7695" max="7695" width="24.7109375" style="1" customWidth="1"/>
    <col min="7696" max="7696" width="12.28515625" style="1" customWidth="1"/>
    <col min="7697" max="7697" width="0" style="1" hidden="1" customWidth="1"/>
    <col min="7698" max="7698" width="3.42578125" style="1" customWidth="1"/>
    <col min="7699" max="7699" width="0" style="1" hidden="1" customWidth="1"/>
    <col min="7700" max="7700" width="17.7109375" style="1" customWidth="1"/>
    <col min="7701" max="7701" width="3.42578125" style="1" customWidth="1"/>
    <col min="7702" max="7702" width="0" style="1" hidden="1" customWidth="1"/>
    <col min="7703" max="7703" width="23.7109375" style="1" customWidth="1"/>
    <col min="7704" max="7704" width="10" style="1" customWidth="1"/>
    <col min="7705" max="7705" width="0" style="1" hidden="1" customWidth="1"/>
    <col min="7706" max="7707" width="14.7109375" style="1" customWidth="1"/>
    <col min="7708" max="7708" width="12.85546875" style="1" customWidth="1"/>
    <col min="7709" max="7709" width="3.28515625" style="1" customWidth="1"/>
    <col min="7710" max="7710" width="30.28515625" style="1" customWidth="1"/>
    <col min="7711" max="7711" width="5" style="1" customWidth="1"/>
    <col min="7712" max="7712" width="0" style="1" hidden="1" customWidth="1"/>
    <col min="7713" max="7713" width="14.28515625" style="1" customWidth="1"/>
    <col min="7714" max="7714" width="5.7109375" style="1" customWidth="1"/>
    <col min="7715" max="7715" width="0" style="1" hidden="1" customWidth="1"/>
    <col min="7716" max="7716" width="17.28515625" style="1" customWidth="1"/>
    <col min="7717" max="7717" width="12.7109375" style="1" customWidth="1"/>
    <col min="7718" max="7718" width="0" style="1" hidden="1" customWidth="1"/>
    <col min="7719" max="7719" width="5.28515625" style="1" customWidth="1"/>
    <col min="7720" max="7720" width="0" style="1" hidden="1" customWidth="1"/>
    <col min="7721" max="7721" width="17" style="1" customWidth="1"/>
    <col min="7722" max="7722" width="6.28515625" style="1" customWidth="1"/>
    <col min="7723" max="7723" width="0" style="1" hidden="1" customWidth="1"/>
    <col min="7724" max="7724" width="14.28515625" style="1" customWidth="1"/>
    <col min="7725" max="7725" width="7.5703125" style="1" customWidth="1"/>
    <col min="7726" max="7726" width="0" style="1" hidden="1" customWidth="1"/>
    <col min="7727" max="7728" width="14.28515625" style="1" customWidth="1"/>
    <col min="7729" max="7729" width="20.85546875" style="1" customWidth="1"/>
    <col min="7730" max="7730" width="14.42578125" style="1" customWidth="1"/>
    <col min="7731" max="7731" width="15" style="1" customWidth="1"/>
    <col min="7732" max="7732" width="2.7109375" style="1" customWidth="1"/>
    <col min="7733" max="7733" width="11.7109375" style="1" customWidth="1"/>
    <col min="7734" max="7734" width="11.5703125" style="1" customWidth="1"/>
    <col min="7735" max="7735" width="2.28515625" style="1" customWidth="1"/>
    <col min="7736" max="7736" width="41" style="1" customWidth="1"/>
    <col min="7737" max="7737" width="14.28515625" style="1" customWidth="1"/>
    <col min="7738" max="7739" width="11.5703125" style="1" customWidth="1"/>
    <col min="7740" max="7740" width="21.85546875" style="1" customWidth="1"/>
    <col min="7741" max="7932" width="11.42578125" style="1"/>
    <col min="7933" max="7933" width="21.85546875" style="1" customWidth="1"/>
    <col min="7934" max="7934" width="13.85546875" style="1" customWidth="1"/>
    <col min="7935" max="7935" width="38.7109375" style="1" customWidth="1"/>
    <col min="7936" max="7936" width="3" style="1" bestFit="1" customWidth="1"/>
    <col min="7937" max="7937" width="32.28515625" style="1" customWidth="1"/>
    <col min="7938" max="7938" width="46.28515625" style="1" customWidth="1"/>
    <col min="7939" max="7939" width="19" style="1" customWidth="1"/>
    <col min="7940" max="7940" width="0" style="1" hidden="1" customWidth="1"/>
    <col min="7941" max="7941" width="17.7109375" style="1" customWidth="1"/>
    <col min="7942" max="7942" width="0" style="1" hidden="1" customWidth="1"/>
    <col min="7943" max="7943" width="22.28515625" style="1" customWidth="1"/>
    <col min="7944" max="7944" width="5.28515625" style="1" customWidth="1"/>
    <col min="7945" max="7945" width="36.28515625" style="1" customWidth="1"/>
    <col min="7946" max="7946" width="5.7109375" style="1" customWidth="1"/>
    <col min="7947" max="7947" width="0" style="1" hidden="1" customWidth="1"/>
    <col min="7948" max="7948" width="20.7109375" style="1" customWidth="1"/>
    <col min="7949" max="7949" width="4.85546875" style="1" customWidth="1"/>
    <col min="7950" max="7950" width="0" style="1" hidden="1" customWidth="1"/>
    <col min="7951" max="7951" width="24.7109375" style="1" customWidth="1"/>
    <col min="7952" max="7952" width="12.28515625" style="1" customWidth="1"/>
    <col min="7953" max="7953" width="0" style="1" hidden="1" customWidth="1"/>
    <col min="7954" max="7954" width="3.42578125" style="1" customWidth="1"/>
    <col min="7955" max="7955" width="0" style="1" hidden="1" customWidth="1"/>
    <col min="7956" max="7956" width="17.7109375" style="1" customWidth="1"/>
    <col min="7957" max="7957" width="3.42578125" style="1" customWidth="1"/>
    <col min="7958" max="7958" width="0" style="1" hidden="1" customWidth="1"/>
    <col min="7959" max="7959" width="23.7109375" style="1" customWidth="1"/>
    <col min="7960" max="7960" width="10" style="1" customWidth="1"/>
    <col min="7961" max="7961" width="0" style="1" hidden="1" customWidth="1"/>
    <col min="7962" max="7963" width="14.7109375" style="1" customWidth="1"/>
    <col min="7964" max="7964" width="12.85546875" style="1" customWidth="1"/>
    <col min="7965" max="7965" width="3.28515625" style="1" customWidth="1"/>
    <col min="7966" max="7966" width="30.28515625" style="1" customWidth="1"/>
    <col min="7967" max="7967" width="5" style="1" customWidth="1"/>
    <col min="7968" max="7968" width="0" style="1" hidden="1" customWidth="1"/>
    <col min="7969" max="7969" width="14.28515625" style="1" customWidth="1"/>
    <col min="7970" max="7970" width="5.7109375" style="1" customWidth="1"/>
    <col min="7971" max="7971" width="0" style="1" hidden="1" customWidth="1"/>
    <col min="7972" max="7972" width="17.28515625" style="1" customWidth="1"/>
    <col min="7973" max="7973" width="12.7109375" style="1" customWidth="1"/>
    <col min="7974" max="7974" width="0" style="1" hidden="1" customWidth="1"/>
    <col min="7975" max="7975" width="5.28515625" style="1" customWidth="1"/>
    <col min="7976" max="7976" width="0" style="1" hidden="1" customWidth="1"/>
    <col min="7977" max="7977" width="17" style="1" customWidth="1"/>
    <col min="7978" max="7978" width="6.28515625" style="1" customWidth="1"/>
    <col min="7979" max="7979" width="0" style="1" hidden="1" customWidth="1"/>
    <col min="7980" max="7980" width="14.28515625" style="1" customWidth="1"/>
    <col min="7981" max="7981" width="7.5703125" style="1" customWidth="1"/>
    <col min="7982" max="7982" width="0" style="1" hidden="1" customWidth="1"/>
    <col min="7983" max="7984" width="14.28515625" style="1" customWidth="1"/>
    <col min="7985" max="7985" width="20.85546875" style="1" customWidth="1"/>
    <col min="7986" max="7986" width="14.42578125" style="1" customWidth="1"/>
    <col min="7987" max="7987" width="15" style="1" customWidth="1"/>
    <col min="7988" max="7988" width="2.7109375" style="1" customWidth="1"/>
    <col min="7989" max="7989" width="11.7109375" style="1" customWidth="1"/>
    <col min="7990" max="7990" width="11.5703125" style="1" customWidth="1"/>
    <col min="7991" max="7991" width="2.28515625" style="1" customWidth="1"/>
    <col min="7992" max="7992" width="41" style="1" customWidth="1"/>
    <col min="7993" max="7993" width="14.28515625" style="1" customWidth="1"/>
    <col min="7994" max="7995" width="11.5703125" style="1" customWidth="1"/>
    <col min="7996" max="7996" width="21.85546875" style="1" customWidth="1"/>
    <col min="7997" max="8188" width="11.42578125" style="1"/>
    <col min="8189" max="8189" width="21.85546875" style="1" customWidth="1"/>
    <col min="8190" max="8190" width="13.85546875" style="1" customWidth="1"/>
    <col min="8191" max="8191" width="38.7109375" style="1" customWidth="1"/>
    <col min="8192" max="8192" width="3" style="1" bestFit="1" customWidth="1"/>
    <col min="8193" max="8193" width="32.28515625" style="1" customWidth="1"/>
    <col min="8194" max="8194" width="46.28515625" style="1" customWidth="1"/>
    <col min="8195" max="8195" width="19" style="1" customWidth="1"/>
    <col min="8196" max="8196" width="0" style="1" hidden="1" customWidth="1"/>
    <col min="8197" max="8197" width="17.7109375" style="1" customWidth="1"/>
    <col min="8198" max="8198" width="0" style="1" hidden="1" customWidth="1"/>
    <col min="8199" max="8199" width="22.28515625" style="1" customWidth="1"/>
    <col min="8200" max="8200" width="5.28515625" style="1" customWidth="1"/>
    <col min="8201" max="8201" width="36.28515625" style="1" customWidth="1"/>
    <col min="8202" max="8202" width="5.7109375" style="1" customWidth="1"/>
    <col min="8203" max="8203" width="0" style="1" hidden="1" customWidth="1"/>
    <col min="8204" max="8204" width="20.7109375" style="1" customWidth="1"/>
    <col min="8205" max="8205" width="4.85546875" style="1" customWidth="1"/>
    <col min="8206" max="8206" width="0" style="1" hidden="1" customWidth="1"/>
    <col min="8207" max="8207" width="24.7109375" style="1" customWidth="1"/>
    <col min="8208" max="8208" width="12.28515625" style="1" customWidth="1"/>
    <col min="8209" max="8209" width="0" style="1" hidden="1" customWidth="1"/>
    <col min="8210" max="8210" width="3.42578125" style="1" customWidth="1"/>
    <col min="8211" max="8211" width="0" style="1" hidden="1" customWidth="1"/>
    <col min="8212" max="8212" width="17.7109375" style="1" customWidth="1"/>
    <col min="8213" max="8213" width="3.42578125" style="1" customWidth="1"/>
    <col min="8214" max="8214" width="0" style="1" hidden="1" customWidth="1"/>
    <col min="8215" max="8215" width="23.7109375" style="1" customWidth="1"/>
    <col min="8216" max="8216" width="10" style="1" customWidth="1"/>
    <col min="8217" max="8217" width="0" style="1" hidden="1" customWidth="1"/>
    <col min="8218" max="8219" width="14.7109375" style="1" customWidth="1"/>
    <col min="8220" max="8220" width="12.85546875" style="1" customWidth="1"/>
    <col min="8221" max="8221" width="3.28515625" style="1" customWidth="1"/>
    <col min="8222" max="8222" width="30.28515625" style="1" customWidth="1"/>
    <col min="8223" max="8223" width="5" style="1" customWidth="1"/>
    <col min="8224" max="8224" width="0" style="1" hidden="1" customWidth="1"/>
    <col min="8225" max="8225" width="14.28515625" style="1" customWidth="1"/>
    <col min="8226" max="8226" width="5.7109375" style="1" customWidth="1"/>
    <col min="8227" max="8227" width="0" style="1" hidden="1" customWidth="1"/>
    <col min="8228" max="8228" width="17.28515625" style="1" customWidth="1"/>
    <col min="8229" max="8229" width="12.7109375" style="1" customWidth="1"/>
    <col min="8230" max="8230" width="0" style="1" hidden="1" customWidth="1"/>
    <col min="8231" max="8231" width="5.28515625" style="1" customWidth="1"/>
    <col min="8232" max="8232" width="0" style="1" hidden="1" customWidth="1"/>
    <col min="8233" max="8233" width="17" style="1" customWidth="1"/>
    <col min="8234" max="8234" width="6.28515625" style="1" customWidth="1"/>
    <col min="8235" max="8235" width="0" style="1" hidden="1" customWidth="1"/>
    <col min="8236" max="8236" width="14.28515625" style="1" customWidth="1"/>
    <col min="8237" max="8237" width="7.5703125" style="1" customWidth="1"/>
    <col min="8238" max="8238" width="0" style="1" hidden="1" customWidth="1"/>
    <col min="8239" max="8240" width="14.28515625" style="1" customWidth="1"/>
    <col min="8241" max="8241" width="20.85546875" style="1" customWidth="1"/>
    <col min="8242" max="8242" width="14.42578125" style="1" customWidth="1"/>
    <col min="8243" max="8243" width="15" style="1" customWidth="1"/>
    <col min="8244" max="8244" width="2.7109375" style="1" customWidth="1"/>
    <col min="8245" max="8245" width="11.7109375" style="1" customWidth="1"/>
    <col min="8246" max="8246" width="11.5703125" style="1" customWidth="1"/>
    <col min="8247" max="8247" width="2.28515625" style="1" customWidth="1"/>
    <col min="8248" max="8248" width="41" style="1" customWidth="1"/>
    <col min="8249" max="8249" width="14.28515625" style="1" customWidth="1"/>
    <col min="8250" max="8251" width="11.5703125" style="1" customWidth="1"/>
    <col min="8252" max="8252" width="21.85546875" style="1" customWidth="1"/>
    <col min="8253" max="8444" width="11.42578125" style="1"/>
    <col min="8445" max="8445" width="21.85546875" style="1" customWidth="1"/>
    <col min="8446" max="8446" width="13.85546875" style="1" customWidth="1"/>
    <col min="8447" max="8447" width="38.7109375" style="1" customWidth="1"/>
    <col min="8448" max="8448" width="3" style="1" bestFit="1" customWidth="1"/>
    <col min="8449" max="8449" width="32.28515625" style="1" customWidth="1"/>
    <col min="8450" max="8450" width="46.28515625" style="1" customWidth="1"/>
    <col min="8451" max="8451" width="19" style="1" customWidth="1"/>
    <col min="8452" max="8452" width="0" style="1" hidden="1" customWidth="1"/>
    <col min="8453" max="8453" width="17.7109375" style="1" customWidth="1"/>
    <col min="8454" max="8454" width="0" style="1" hidden="1" customWidth="1"/>
    <col min="8455" max="8455" width="22.28515625" style="1" customWidth="1"/>
    <col min="8456" max="8456" width="5.28515625" style="1" customWidth="1"/>
    <col min="8457" max="8457" width="36.28515625" style="1" customWidth="1"/>
    <col min="8458" max="8458" width="5.7109375" style="1" customWidth="1"/>
    <col min="8459" max="8459" width="0" style="1" hidden="1" customWidth="1"/>
    <col min="8460" max="8460" width="20.7109375" style="1" customWidth="1"/>
    <col min="8461" max="8461" width="4.85546875" style="1" customWidth="1"/>
    <col min="8462" max="8462" width="0" style="1" hidden="1" customWidth="1"/>
    <col min="8463" max="8463" width="24.7109375" style="1" customWidth="1"/>
    <col min="8464" max="8464" width="12.28515625" style="1" customWidth="1"/>
    <col min="8465" max="8465" width="0" style="1" hidden="1" customWidth="1"/>
    <col min="8466" max="8466" width="3.42578125" style="1" customWidth="1"/>
    <col min="8467" max="8467" width="0" style="1" hidden="1" customWidth="1"/>
    <col min="8468" max="8468" width="17.7109375" style="1" customWidth="1"/>
    <col min="8469" max="8469" width="3.42578125" style="1" customWidth="1"/>
    <col min="8470" max="8470" width="0" style="1" hidden="1" customWidth="1"/>
    <col min="8471" max="8471" width="23.7109375" style="1" customWidth="1"/>
    <col min="8472" max="8472" width="10" style="1" customWidth="1"/>
    <col min="8473" max="8473" width="0" style="1" hidden="1" customWidth="1"/>
    <col min="8474" max="8475" width="14.7109375" style="1" customWidth="1"/>
    <col min="8476" max="8476" width="12.85546875" style="1" customWidth="1"/>
    <col min="8477" max="8477" width="3.28515625" style="1" customWidth="1"/>
    <col min="8478" max="8478" width="30.28515625" style="1" customWidth="1"/>
    <col min="8479" max="8479" width="5" style="1" customWidth="1"/>
    <col min="8480" max="8480" width="0" style="1" hidden="1" customWidth="1"/>
    <col min="8481" max="8481" width="14.28515625" style="1" customWidth="1"/>
    <col min="8482" max="8482" width="5.7109375" style="1" customWidth="1"/>
    <col min="8483" max="8483" width="0" style="1" hidden="1" customWidth="1"/>
    <col min="8484" max="8484" width="17.28515625" style="1" customWidth="1"/>
    <col min="8485" max="8485" width="12.7109375" style="1" customWidth="1"/>
    <col min="8486" max="8486" width="0" style="1" hidden="1" customWidth="1"/>
    <col min="8487" max="8487" width="5.28515625" style="1" customWidth="1"/>
    <col min="8488" max="8488" width="0" style="1" hidden="1" customWidth="1"/>
    <col min="8489" max="8489" width="17" style="1" customWidth="1"/>
    <col min="8490" max="8490" width="6.28515625" style="1" customWidth="1"/>
    <col min="8491" max="8491" width="0" style="1" hidden="1" customWidth="1"/>
    <col min="8492" max="8492" width="14.28515625" style="1" customWidth="1"/>
    <col min="8493" max="8493" width="7.5703125" style="1" customWidth="1"/>
    <col min="8494" max="8494" width="0" style="1" hidden="1" customWidth="1"/>
    <col min="8495" max="8496" width="14.28515625" style="1" customWidth="1"/>
    <col min="8497" max="8497" width="20.85546875" style="1" customWidth="1"/>
    <col min="8498" max="8498" width="14.42578125" style="1" customWidth="1"/>
    <col min="8499" max="8499" width="15" style="1" customWidth="1"/>
    <col min="8500" max="8500" width="2.7109375" style="1" customWidth="1"/>
    <col min="8501" max="8501" width="11.7109375" style="1" customWidth="1"/>
    <col min="8502" max="8502" width="11.5703125" style="1" customWidth="1"/>
    <col min="8503" max="8503" width="2.28515625" style="1" customWidth="1"/>
    <col min="8504" max="8504" width="41" style="1" customWidth="1"/>
    <col min="8505" max="8505" width="14.28515625" style="1" customWidth="1"/>
    <col min="8506" max="8507" width="11.5703125" style="1" customWidth="1"/>
    <col min="8508" max="8508" width="21.85546875" style="1" customWidth="1"/>
    <col min="8509" max="8700" width="11.42578125" style="1"/>
    <col min="8701" max="8701" width="21.85546875" style="1" customWidth="1"/>
    <col min="8702" max="8702" width="13.85546875" style="1" customWidth="1"/>
    <col min="8703" max="8703" width="38.7109375" style="1" customWidth="1"/>
    <col min="8704" max="8704" width="3" style="1" bestFit="1" customWidth="1"/>
    <col min="8705" max="8705" width="32.28515625" style="1" customWidth="1"/>
    <col min="8706" max="8706" width="46.28515625" style="1" customWidth="1"/>
    <col min="8707" max="8707" width="19" style="1" customWidth="1"/>
    <col min="8708" max="8708" width="0" style="1" hidden="1" customWidth="1"/>
    <col min="8709" max="8709" width="17.7109375" style="1" customWidth="1"/>
    <col min="8710" max="8710" width="0" style="1" hidden="1" customWidth="1"/>
    <col min="8711" max="8711" width="22.28515625" style="1" customWidth="1"/>
    <col min="8712" max="8712" width="5.28515625" style="1" customWidth="1"/>
    <col min="8713" max="8713" width="36.28515625" style="1" customWidth="1"/>
    <col min="8714" max="8714" width="5.7109375" style="1" customWidth="1"/>
    <col min="8715" max="8715" width="0" style="1" hidden="1" customWidth="1"/>
    <col min="8716" max="8716" width="20.7109375" style="1" customWidth="1"/>
    <col min="8717" max="8717" width="4.85546875" style="1" customWidth="1"/>
    <col min="8718" max="8718" width="0" style="1" hidden="1" customWidth="1"/>
    <col min="8719" max="8719" width="24.7109375" style="1" customWidth="1"/>
    <col min="8720" max="8720" width="12.28515625" style="1" customWidth="1"/>
    <col min="8721" max="8721" width="0" style="1" hidden="1" customWidth="1"/>
    <col min="8722" max="8722" width="3.42578125" style="1" customWidth="1"/>
    <col min="8723" max="8723" width="0" style="1" hidden="1" customWidth="1"/>
    <col min="8724" max="8724" width="17.7109375" style="1" customWidth="1"/>
    <col min="8725" max="8725" width="3.42578125" style="1" customWidth="1"/>
    <col min="8726" max="8726" width="0" style="1" hidden="1" customWidth="1"/>
    <col min="8727" max="8727" width="23.7109375" style="1" customWidth="1"/>
    <col min="8728" max="8728" width="10" style="1" customWidth="1"/>
    <col min="8729" max="8729" width="0" style="1" hidden="1" customWidth="1"/>
    <col min="8730" max="8731" width="14.7109375" style="1" customWidth="1"/>
    <col min="8732" max="8732" width="12.85546875" style="1" customWidth="1"/>
    <col min="8733" max="8733" width="3.28515625" style="1" customWidth="1"/>
    <col min="8734" max="8734" width="30.28515625" style="1" customWidth="1"/>
    <col min="8735" max="8735" width="5" style="1" customWidth="1"/>
    <col min="8736" max="8736" width="0" style="1" hidden="1" customWidth="1"/>
    <col min="8737" max="8737" width="14.28515625" style="1" customWidth="1"/>
    <col min="8738" max="8738" width="5.7109375" style="1" customWidth="1"/>
    <col min="8739" max="8739" width="0" style="1" hidden="1" customWidth="1"/>
    <col min="8740" max="8740" width="17.28515625" style="1" customWidth="1"/>
    <col min="8741" max="8741" width="12.7109375" style="1" customWidth="1"/>
    <col min="8742" max="8742" width="0" style="1" hidden="1" customWidth="1"/>
    <col min="8743" max="8743" width="5.28515625" style="1" customWidth="1"/>
    <col min="8744" max="8744" width="0" style="1" hidden="1" customWidth="1"/>
    <col min="8745" max="8745" width="17" style="1" customWidth="1"/>
    <col min="8746" max="8746" width="6.28515625" style="1" customWidth="1"/>
    <col min="8747" max="8747" width="0" style="1" hidden="1" customWidth="1"/>
    <col min="8748" max="8748" width="14.28515625" style="1" customWidth="1"/>
    <col min="8749" max="8749" width="7.5703125" style="1" customWidth="1"/>
    <col min="8750" max="8750" width="0" style="1" hidden="1" customWidth="1"/>
    <col min="8751" max="8752" width="14.28515625" style="1" customWidth="1"/>
    <col min="8753" max="8753" width="20.85546875" style="1" customWidth="1"/>
    <col min="8754" max="8754" width="14.42578125" style="1" customWidth="1"/>
    <col min="8755" max="8755" width="15" style="1" customWidth="1"/>
    <col min="8756" max="8756" width="2.7109375" style="1" customWidth="1"/>
    <col min="8757" max="8757" width="11.7109375" style="1" customWidth="1"/>
    <col min="8758" max="8758" width="11.5703125" style="1" customWidth="1"/>
    <col min="8759" max="8759" width="2.28515625" style="1" customWidth="1"/>
    <col min="8760" max="8760" width="41" style="1" customWidth="1"/>
    <col min="8761" max="8761" width="14.28515625" style="1" customWidth="1"/>
    <col min="8762" max="8763" width="11.5703125" style="1" customWidth="1"/>
    <col min="8764" max="8764" width="21.85546875" style="1" customWidth="1"/>
    <col min="8765" max="8956" width="11.42578125" style="1"/>
    <col min="8957" max="8957" width="21.85546875" style="1" customWidth="1"/>
    <col min="8958" max="8958" width="13.85546875" style="1" customWidth="1"/>
    <col min="8959" max="8959" width="38.7109375" style="1" customWidth="1"/>
    <col min="8960" max="8960" width="3" style="1" bestFit="1" customWidth="1"/>
    <col min="8961" max="8961" width="32.28515625" style="1" customWidth="1"/>
    <col min="8962" max="8962" width="46.28515625" style="1" customWidth="1"/>
    <col min="8963" max="8963" width="19" style="1" customWidth="1"/>
    <col min="8964" max="8964" width="0" style="1" hidden="1" customWidth="1"/>
    <col min="8965" max="8965" width="17.7109375" style="1" customWidth="1"/>
    <col min="8966" max="8966" width="0" style="1" hidden="1" customWidth="1"/>
    <col min="8967" max="8967" width="22.28515625" style="1" customWidth="1"/>
    <col min="8968" max="8968" width="5.28515625" style="1" customWidth="1"/>
    <col min="8969" max="8969" width="36.28515625" style="1" customWidth="1"/>
    <col min="8970" max="8970" width="5.7109375" style="1" customWidth="1"/>
    <col min="8971" max="8971" width="0" style="1" hidden="1" customWidth="1"/>
    <col min="8972" max="8972" width="20.7109375" style="1" customWidth="1"/>
    <col min="8973" max="8973" width="4.85546875" style="1" customWidth="1"/>
    <col min="8974" max="8974" width="0" style="1" hidden="1" customWidth="1"/>
    <col min="8975" max="8975" width="24.7109375" style="1" customWidth="1"/>
    <col min="8976" max="8976" width="12.28515625" style="1" customWidth="1"/>
    <col min="8977" max="8977" width="0" style="1" hidden="1" customWidth="1"/>
    <col min="8978" max="8978" width="3.42578125" style="1" customWidth="1"/>
    <col min="8979" max="8979" width="0" style="1" hidden="1" customWidth="1"/>
    <col min="8980" max="8980" width="17.7109375" style="1" customWidth="1"/>
    <col min="8981" max="8981" width="3.42578125" style="1" customWidth="1"/>
    <col min="8982" max="8982" width="0" style="1" hidden="1" customWidth="1"/>
    <col min="8983" max="8983" width="23.7109375" style="1" customWidth="1"/>
    <col min="8984" max="8984" width="10" style="1" customWidth="1"/>
    <col min="8985" max="8985" width="0" style="1" hidden="1" customWidth="1"/>
    <col min="8986" max="8987" width="14.7109375" style="1" customWidth="1"/>
    <col min="8988" max="8988" width="12.85546875" style="1" customWidth="1"/>
    <col min="8989" max="8989" width="3.28515625" style="1" customWidth="1"/>
    <col min="8990" max="8990" width="30.28515625" style="1" customWidth="1"/>
    <col min="8991" max="8991" width="5" style="1" customWidth="1"/>
    <col min="8992" max="8992" width="0" style="1" hidden="1" customWidth="1"/>
    <col min="8993" max="8993" width="14.28515625" style="1" customWidth="1"/>
    <col min="8994" max="8994" width="5.7109375" style="1" customWidth="1"/>
    <col min="8995" max="8995" width="0" style="1" hidden="1" customWidth="1"/>
    <col min="8996" max="8996" width="17.28515625" style="1" customWidth="1"/>
    <col min="8997" max="8997" width="12.7109375" style="1" customWidth="1"/>
    <col min="8998" max="8998" width="0" style="1" hidden="1" customWidth="1"/>
    <col min="8999" max="8999" width="5.28515625" style="1" customWidth="1"/>
    <col min="9000" max="9000" width="0" style="1" hidden="1" customWidth="1"/>
    <col min="9001" max="9001" width="17" style="1" customWidth="1"/>
    <col min="9002" max="9002" width="6.28515625" style="1" customWidth="1"/>
    <col min="9003" max="9003" width="0" style="1" hidden="1" customWidth="1"/>
    <col min="9004" max="9004" width="14.28515625" style="1" customWidth="1"/>
    <col min="9005" max="9005" width="7.5703125" style="1" customWidth="1"/>
    <col min="9006" max="9006" width="0" style="1" hidden="1" customWidth="1"/>
    <col min="9007" max="9008" width="14.28515625" style="1" customWidth="1"/>
    <col min="9009" max="9009" width="20.85546875" style="1" customWidth="1"/>
    <col min="9010" max="9010" width="14.42578125" style="1" customWidth="1"/>
    <col min="9011" max="9011" width="15" style="1" customWidth="1"/>
    <col min="9012" max="9012" width="2.7109375" style="1" customWidth="1"/>
    <col min="9013" max="9013" width="11.7109375" style="1" customWidth="1"/>
    <col min="9014" max="9014" width="11.5703125" style="1" customWidth="1"/>
    <col min="9015" max="9015" width="2.28515625" style="1" customWidth="1"/>
    <col min="9016" max="9016" width="41" style="1" customWidth="1"/>
    <col min="9017" max="9017" width="14.28515625" style="1" customWidth="1"/>
    <col min="9018" max="9019" width="11.5703125" style="1" customWidth="1"/>
    <col min="9020" max="9020" width="21.85546875" style="1" customWidth="1"/>
    <col min="9021" max="9212" width="11.42578125" style="1"/>
    <col min="9213" max="9213" width="21.85546875" style="1" customWidth="1"/>
    <col min="9214" max="9214" width="13.85546875" style="1" customWidth="1"/>
    <col min="9215" max="9215" width="38.7109375" style="1" customWidth="1"/>
    <col min="9216" max="9216" width="3" style="1" bestFit="1" customWidth="1"/>
    <col min="9217" max="9217" width="32.28515625" style="1" customWidth="1"/>
    <col min="9218" max="9218" width="46.28515625" style="1" customWidth="1"/>
    <col min="9219" max="9219" width="19" style="1" customWidth="1"/>
    <col min="9220" max="9220" width="0" style="1" hidden="1" customWidth="1"/>
    <col min="9221" max="9221" width="17.7109375" style="1" customWidth="1"/>
    <col min="9222" max="9222" width="0" style="1" hidden="1" customWidth="1"/>
    <col min="9223" max="9223" width="22.28515625" style="1" customWidth="1"/>
    <col min="9224" max="9224" width="5.28515625" style="1" customWidth="1"/>
    <col min="9225" max="9225" width="36.28515625" style="1" customWidth="1"/>
    <col min="9226" max="9226" width="5.7109375" style="1" customWidth="1"/>
    <col min="9227" max="9227" width="0" style="1" hidden="1" customWidth="1"/>
    <col min="9228" max="9228" width="20.7109375" style="1" customWidth="1"/>
    <col min="9229" max="9229" width="4.85546875" style="1" customWidth="1"/>
    <col min="9230" max="9230" width="0" style="1" hidden="1" customWidth="1"/>
    <col min="9231" max="9231" width="24.7109375" style="1" customWidth="1"/>
    <col min="9232" max="9232" width="12.28515625" style="1" customWidth="1"/>
    <col min="9233" max="9233" width="0" style="1" hidden="1" customWidth="1"/>
    <col min="9234" max="9234" width="3.42578125" style="1" customWidth="1"/>
    <col min="9235" max="9235" width="0" style="1" hidden="1" customWidth="1"/>
    <col min="9236" max="9236" width="17.7109375" style="1" customWidth="1"/>
    <col min="9237" max="9237" width="3.42578125" style="1" customWidth="1"/>
    <col min="9238" max="9238" width="0" style="1" hidden="1" customWidth="1"/>
    <col min="9239" max="9239" width="23.7109375" style="1" customWidth="1"/>
    <col min="9240" max="9240" width="10" style="1" customWidth="1"/>
    <col min="9241" max="9241" width="0" style="1" hidden="1" customWidth="1"/>
    <col min="9242" max="9243" width="14.7109375" style="1" customWidth="1"/>
    <col min="9244" max="9244" width="12.85546875" style="1" customWidth="1"/>
    <col min="9245" max="9245" width="3.28515625" style="1" customWidth="1"/>
    <col min="9246" max="9246" width="30.28515625" style="1" customWidth="1"/>
    <col min="9247" max="9247" width="5" style="1" customWidth="1"/>
    <col min="9248" max="9248" width="0" style="1" hidden="1" customWidth="1"/>
    <col min="9249" max="9249" width="14.28515625" style="1" customWidth="1"/>
    <col min="9250" max="9250" width="5.7109375" style="1" customWidth="1"/>
    <col min="9251" max="9251" width="0" style="1" hidden="1" customWidth="1"/>
    <col min="9252" max="9252" width="17.28515625" style="1" customWidth="1"/>
    <col min="9253" max="9253" width="12.7109375" style="1" customWidth="1"/>
    <col min="9254" max="9254" width="0" style="1" hidden="1" customWidth="1"/>
    <col min="9255" max="9255" width="5.28515625" style="1" customWidth="1"/>
    <col min="9256" max="9256" width="0" style="1" hidden="1" customWidth="1"/>
    <col min="9257" max="9257" width="17" style="1" customWidth="1"/>
    <col min="9258" max="9258" width="6.28515625" style="1" customWidth="1"/>
    <col min="9259" max="9259" width="0" style="1" hidden="1" customWidth="1"/>
    <col min="9260" max="9260" width="14.28515625" style="1" customWidth="1"/>
    <col min="9261" max="9261" width="7.5703125" style="1" customWidth="1"/>
    <col min="9262" max="9262" width="0" style="1" hidden="1" customWidth="1"/>
    <col min="9263" max="9264" width="14.28515625" style="1" customWidth="1"/>
    <col min="9265" max="9265" width="20.85546875" style="1" customWidth="1"/>
    <col min="9266" max="9266" width="14.42578125" style="1" customWidth="1"/>
    <col min="9267" max="9267" width="15" style="1" customWidth="1"/>
    <col min="9268" max="9268" width="2.7109375" style="1" customWidth="1"/>
    <col min="9269" max="9269" width="11.7109375" style="1" customWidth="1"/>
    <col min="9270" max="9270" width="11.5703125" style="1" customWidth="1"/>
    <col min="9271" max="9271" width="2.28515625" style="1" customWidth="1"/>
    <col min="9272" max="9272" width="41" style="1" customWidth="1"/>
    <col min="9273" max="9273" width="14.28515625" style="1" customWidth="1"/>
    <col min="9274" max="9275" width="11.5703125" style="1" customWidth="1"/>
    <col min="9276" max="9276" width="21.85546875" style="1" customWidth="1"/>
    <col min="9277" max="9468" width="11.42578125" style="1"/>
    <col min="9469" max="9469" width="21.85546875" style="1" customWidth="1"/>
    <col min="9470" max="9470" width="13.85546875" style="1" customWidth="1"/>
    <col min="9471" max="9471" width="38.7109375" style="1" customWidth="1"/>
    <col min="9472" max="9472" width="3" style="1" bestFit="1" customWidth="1"/>
    <col min="9473" max="9473" width="32.28515625" style="1" customWidth="1"/>
    <col min="9474" max="9474" width="46.28515625" style="1" customWidth="1"/>
    <col min="9475" max="9475" width="19" style="1" customWidth="1"/>
    <col min="9476" max="9476" width="0" style="1" hidden="1" customWidth="1"/>
    <col min="9477" max="9477" width="17.7109375" style="1" customWidth="1"/>
    <col min="9478" max="9478" width="0" style="1" hidden="1" customWidth="1"/>
    <col min="9479" max="9479" width="22.28515625" style="1" customWidth="1"/>
    <col min="9480" max="9480" width="5.28515625" style="1" customWidth="1"/>
    <col min="9481" max="9481" width="36.28515625" style="1" customWidth="1"/>
    <col min="9482" max="9482" width="5.7109375" style="1" customWidth="1"/>
    <col min="9483" max="9483" width="0" style="1" hidden="1" customWidth="1"/>
    <col min="9484" max="9484" width="20.7109375" style="1" customWidth="1"/>
    <col min="9485" max="9485" width="4.85546875" style="1" customWidth="1"/>
    <col min="9486" max="9486" width="0" style="1" hidden="1" customWidth="1"/>
    <col min="9487" max="9487" width="24.7109375" style="1" customWidth="1"/>
    <col min="9488" max="9488" width="12.28515625" style="1" customWidth="1"/>
    <col min="9489" max="9489" width="0" style="1" hidden="1" customWidth="1"/>
    <col min="9490" max="9490" width="3.42578125" style="1" customWidth="1"/>
    <col min="9491" max="9491" width="0" style="1" hidden="1" customWidth="1"/>
    <col min="9492" max="9492" width="17.7109375" style="1" customWidth="1"/>
    <col min="9493" max="9493" width="3.42578125" style="1" customWidth="1"/>
    <col min="9494" max="9494" width="0" style="1" hidden="1" customWidth="1"/>
    <col min="9495" max="9495" width="23.7109375" style="1" customWidth="1"/>
    <col min="9496" max="9496" width="10" style="1" customWidth="1"/>
    <col min="9497" max="9497" width="0" style="1" hidden="1" customWidth="1"/>
    <col min="9498" max="9499" width="14.7109375" style="1" customWidth="1"/>
    <col min="9500" max="9500" width="12.85546875" style="1" customWidth="1"/>
    <col min="9501" max="9501" width="3.28515625" style="1" customWidth="1"/>
    <col min="9502" max="9502" width="30.28515625" style="1" customWidth="1"/>
    <col min="9503" max="9503" width="5" style="1" customWidth="1"/>
    <col min="9504" max="9504" width="0" style="1" hidden="1" customWidth="1"/>
    <col min="9505" max="9505" width="14.28515625" style="1" customWidth="1"/>
    <col min="9506" max="9506" width="5.7109375" style="1" customWidth="1"/>
    <col min="9507" max="9507" width="0" style="1" hidden="1" customWidth="1"/>
    <col min="9508" max="9508" width="17.28515625" style="1" customWidth="1"/>
    <col min="9509" max="9509" width="12.7109375" style="1" customWidth="1"/>
    <col min="9510" max="9510" width="0" style="1" hidden="1" customWidth="1"/>
    <col min="9511" max="9511" width="5.28515625" style="1" customWidth="1"/>
    <col min="9512" max="9512" width="0" style="1" hidden="1" customWidth="1"/>
    <col min="9513" max="9513" width="17" style="1" customWidth="1"/>
    <col min="9514" max="9514" width="6.28515625" style="1" customWidth="1"/>
    <col min="9515" max="9515" width="0" style="1" hidden="1" customWidth="1"/>
    <col min="9516" max="9516" width="14.28515625" style="1" customWidth="1"/>
    <col min="9517" max="9517" width="7.5703125" style="1" customWidth="1"/>
    <col min="9518" max="9518" width="0" style="1" hidden="1" customWidth="1"/>
    <col min="9519" max="9520" width="14.28515625" style="1" customWidth="1"/>
    <col min="9521" max="9521" width="20.85546875" style="1" customWidth="1"/>
    <col min="9522" max="9522" width="14.42578125" style="1" customWidth="1"/>
    <col min="9523" max="9523" width="15" style="1" customWidth="1"/>
    <col min="9524" max="9524" width="2.7109375" style="1" customWidth="1"/>
    <col min="9525" max="9525" width="11.7109375" style="1" customWidth="1"/>
    <col min="9526" max="9526" width="11.5703125" style="1" customWidth="1"/>
    <col min="9527" max="9527" width="2.28515625" style="1" customWidth="1"/>
    <col min="9528" max="9528" width="41" style="1" customWidth="1"/>
    <col min="9529" max="9529" width="14.28515625" style="1" customWidth="1"/>
    <col min="9530" max="9531" width="11.5703125" style="1" customWidth="1"/>
    <col min="9532" max="9532" width="21.85546875" style="1" customWidth="1"/>
    <col min="9533" max="9724" width="11.42578125" style="1"/>
    <col min="9725" max="9725" width="21.85546875" style="1" customWidth="1"/>
    <col min="9726" max="9726" width="13.85546875" style="1" customWidth="1"/>
    <col min="9727" max="9727" width="38.7109375" style="1" customWidth="1"/>
    <col min="9728" max="9728" width="3" style="1" bestFit="1" customWidth="1"/>
    <col min="9729" max="9729" width="32.28515625" style="1" customWidth="1"/>
    <col min="9730" max="9730" width="46.28515625" style="1" customWidth="1"/>
    <col min="9731" max="9731" width="19" style="1" customWidth="1"/>
    <col min="9732" max="9732" width="0" style="1" hidden="1" customWidth="1"/>
    <col min="9733" max="9733" width="17.7109375" style="1" customWidth="1"/>
    <col min="9734" max="9734" width="0" style="1" hidden="1" customWidth="1"/>
    <col min="9735" max="9735" width="22.28515625" style="1" customWidth="1"/>
    <col min="9736" max="9736" width="5.28515625" style="1" customWidth="1"/>
    <col min="9737" max="9737" width="36.28515625" style="1" customWidth="1"/>
    <col min="9738" max="9738" width="5.7109375" style="1" customWidth="1"/>
    <col min="9739" max="9739" width="0" style="1" hidden="1" customWidth="1"/>
    <col min="9740" max="9740" width="20.7109375" style="1" customWidth="1"/>
    <col min="9741" max="9741" width="4.85546875" style="1" customWidth="1"/>
    <col min="9742" max="9742" width="0" style="1" hidden="1" customWidth="1"/>
    <col min="9743" max="9743" width="24.7109375" style="1" customWidth="1"/>
    <col min="9744" max="9744" width="12.28515625" style="1" customWidth="1"/>
    <col min="9745" max="9745" width="0" style="1" hidden="1" customWidth="1"/>
    <col min="9746" max="9746" width="3.42578125" style="1" customWidth="1"/>
    <col min="9747" max="9747" width="0" style="1" hidden="1" customWidth="1"/>
    <col min="9748" max="9748" width="17.7109375" style="1" customWidth="1"/>
    <col min="9749" max="9749" width="3.42578125" style="1" customWidth="1"/>
    <col min="9750" max="9750" width="0" style="1" hidden="1" customWidth="1"/>
    <col min="9751" max="9751" width="23.7109375" style="1" customWidth="1"/>
    <col min="9752" max="9752" width="10" style="1" customWidth="1"/>
    <col min="9753" max="9753" width="0" style="1" hidden="1" customWidth="1"/>
    <col min="9754" max="9755" width="14.7109375" style="1" customWidth="1"/>
    <col min="9756" max="9756" width="12.85546875" style="1" customWidth="1"/>
    <col min="9757" max="9757" width="3.28515625" style="1" customWidth="1"/>
    <col min="9758" max="9758" width="30.28515625" style="1" customWidth="1"/>
    <col min="9759" max="9759" width="5" style="1" customWidth="1"/>
    <col min="9760" max="9760" width="0" style="1" hidden="1" customWidth="1"/>
    <col min="9761" max="9761" width="14.28515625" style="1" customWidth="1"/>
    <col min="9762" max="9762" width="5.7109375" style="1" customWidth="1"/>
    <col min="9763" max="9763" width="0" style="1" hidden="1" customWidth="1"/>
    <col min="9764" max="9764" width="17.28515625" style="1" customWidth="1"/>
    <col min="9765" max="9765" width="12.7109375" style="1" customWidth="1"/>
    <col min="9766" max="9766" width="0" style="1" hidden="1" customWidth="1"/>
    <col min="9767" max="9767" width="5.28515625" style="1" customWidth="1"/>
    <col min="9768" max="9768" width="0" style="1" hidden="1" customWidth="1"/>
    <col min="9769" max="9769" width="17" style="1" customWidth="1"/>
    <col min="9770" max="9770" width="6.28515625" style="1" customWidth="1"/>
    <col min="9771" max="9771" width="0" style="1" hidden="1" customWidth="1"/>
    <col min="9772" max="9772" width="14.28515625" style="1" customWidth="1"/>
    <col min="9773" max="9773" width="7.5703125" style="1" customWidth="1"/>
    <col min="9774" max="9774" width="0" style="1" hidden="1" customWidth="1"/>
    <col min="9775" max="9776" width="14.28515625" style="1" customWidth="1"/>
    <col min="9777" max="9777" width="20.85546875" style="1" customWidth="1"/>
    <col min="9778" max="9778" width="14.42578125" style="1" customWidth="1"/>
    <col min="9779" max="9779" width="15" style="1" customWidth="1"/>
    <col min="9780" max="9780" width="2.7109375" style="1" customWidth="1"/>
    <col min="9781" max="9781" width="11.7109375" style="1" customWidth="1"/>
    <col min="9782" max="9782" width="11.5703125" style="1" customWidth="1"/>
    <col min="9783" max="9783" width="2.28515625" style="1" customWidth="1"/>
    <col min="9784" max="9784" width="41" style="1" customWidth="1"/>
    <col min="9785" max="9785" width="14.28515625" style="1" customWidth="1"/>
    <col min="9786" max="9787" width="11.5703125" style="1" customWidth="1"/>
    <col min="9788" max="9788" width="21.85546875" style="1" customWidth="1"/>
    <col min="9789" max="9980" width="11.42578125" style="1"/>
    <col min="9981" max="9981" width="21.85546875" style="1" customWidth="1"/>
    <col min="9982" max="9982" width="13.85546875" style="1" customWidth="1"/>
    <col min="9983" max="9983" width="38.7109375" style="1" customWidth="1"/>
    <col min="9984" max="9984" width="3" style="1" bestFit="1" customWidth="1"/>
    <col min="9985" max="9985" width="32.28515625" style="1" customWidth="1"/>
    <col min="9986" max="9986" width="46.28515625" style="1" customWidth="1"/>
    <col min="9987" max="9987" width="19" style="1" customWidth="1"/>
    <col min="9988" max="9988" width="0" style="1" hidden="1" customWidth="1"/>
    <col min="9989" max="9989" width="17.7109375" style="1" customWidth="1"/>
    <col min="9990" max="9990" width="0" style="1" hidden="1" customWidth="1"/>
    <col min="9991" max="9991" width="22.28515625" style="1" customWidth="1"/>
    <col min="9992" max="9992" width="5.28515625" style="1" customWidth="1"/>
    <col min="9993" max="9993" width="36.28515625" style="1" customWidth="1"/>
    <col min="9994" max="9994" width="5.7109375" style="1" customWidth="1"/>
    <col min="9995" max="9995" width="0" style="1" hidden="1" customWidth="1"/>
    <col min="9996" max="9996" width="20.7109375" style="1" customWidth="1"/>
    <col min="9997" max="9997" width="4.85546875" style="1" customWidth="1"/>
    <col min="9998" max="9998" width="0" style="1" hidden="1" customWidth="1"/>
    <col min="9999" max="9999" width="24.7109375" style="1" customWidth="1"/>
    <col min="10000" max="10000" width="12.28515625" style="1" customWidth="1"/>
    <col min="10001" max="10001" width="0" style="1" hidden="1" customWidth="1"/>
    <col min="10002" max="10002" width="3.42578125" style="1" customWidth="1"/>
    <col min="10003" max="10003" width="0" style="1" hidden="1" customWidth="1"/>
    <col min="10004" max="10004" width="17.7109375" style="1" customWidth="1"/>
    <col min="10005" max="10005" width="3.42578125" style="1" customWidth="1"/>
    <col min="10006" max="10006" width="0" style="1" hidden="1" customWidth="1"/>
    <col min="10007" max="10007" width="23.7109375" style="1" customWidth="1"/>
    <col min="10008" max="10008" width="10" style="1" customWidth="1"/>
    <col min="10009" max="10009" width="0" style="1" hidden="1" customWidth="1"/>
    <col min="10010" max="10011" width="14.7109375" style="1" customWidth="1"/>
    <col min="10012" max="10012" width="12.85546875" style="1" customWidth="1"/>
    <col min="10013" max="10013" width="3.28515625" style="1" customWidth="1"/>
    <col min="10014" max="10014" width="30.28515625" style="1" customWidth="1"/>
    <col min="10015" max="10015" width="5" style="1" customWidth="1"/>
    <col min="10016" max="10016" width="0" style="1" hidden="1" customWidth="1"/>
    <col min="10017" max="10017" width="14.28515625" style="1" customWidth="1"/>
    <col min="10018" max="10018" width="5.7109375" style="1" customWidth="1"/>
    <col min="10019" max="10019" width="0" style="1" hidden="1" customWidth="1"/>
    <col min="10020" max="10020" width="17.28515625" style="1" customWidth="1"/>
    <col min="10021" max="10021" width="12.7109375" style="1" customWidth="1"/>
    <col min="10022" max="10022" width="0" style="1" hidden="1" customWidth="1"/>
    <col min="10023" max="10023" width="5.28515625" style="1" customWidth="1"/>
    <col min="10024" max="10024" width="0" style="1" hidden="1" customWidth="1"/>
    <col min="10025" max="10025" width="17" style="1" customWidth="1"/>
    <col min="10026" max="10026" width="6.28515625" style="1" customWidth="1"/>
    <col min="10027" max="10027" width="0" style="1" hidden="1" customWidth="1"/>
    <col min="10028" max="10028" width="14.28515625" style="1" customWidth="1"/>
    <col min="10029" max="10029" width="7.5703125" style="1" customWidth="1"/>
    <col min="10030" max="10030" width="0" style="1" hidden="1" customWidth="1"/>
    <col min="10031" max="10032" width="14.28515625" style="1" customWidth="1"/>
    <col min="10033" max="10033" width="20.85546875" style="1" customWidth="1"/>
    <col min="10034" max="10034" width="14.42578125" style="1" customWidth="1"/>
    <col min="10035" max="10035" width="15" style="1" customWidth="1"/>
    <col min="10036" max="10036" width="2.7109375" style="1" customWidth="1"/>
    <col min="10037" max="10037" width="11.7109375" style="1" customWidth="1"/>
    <col min="10038" max="10038" width="11.5703125" style="1" customWidth="1"/>
    <col min="10039" max="10039" width="2.28515625" style="1" customWidth="1"/>
    <col min="10040" max="10040" width="41" style="1" customWidth="1"/>
    <col min="10041" max="10041" width="14.28515625" style="1" customWidth="1"/>
    <col min="10042" max="10043" width="11.5703125" style="1" customWidth="1"/>
    <col min="10044" max="10044" width="21.85546875" style="1" customWidth="1"/>
    <col min="10045" max="10236" width="11.42578125" style="1"/>
    <col min="10237" max="10237" width="21.85546875" style="1" customWidth="1"/>
    <col min="10238" max="10238" width="13.85546875" style="1" customWidth="1"/>
    <col min="10239" max="10239" width="38.7109375" style="1" customWidth="1"/>
    <col min="10240" max="10240" width="3" style="1" bestFit="1" customWidth="1"/>
    <col min="10241" max="10241" width="32.28515625" style="1" customWidth="1"/>
    <col min="10242" max="10242" width="46.28515625" style="1" customWidth="1"/>
    <col min="10243" max="10243" width="19" style="1" customWidth="1"/>
    <col min="10244" max="10244" width="0" style="1" hidden="1" customWidth="1"/>
    <col min="10245" max="10245" width="17.7109375" style="1" customWidth="1"/>
    <col min="10246" max="10246" width="0" style="1" hidden="1" customWidth="1"/>
    <col min="10247" max="10247" width="22.28515625" style="1" customWidth="1"/>
    <col min="10248" max="10248" width="5.28515625" style="1" customWidth="1"/>
    <col min="10249" max="10249" width="36.28515625" style="1" customWidth="1"/>
    <col min="10250" max="10250" width="5.7109375" style="1" customWidth="1"/>
    <col min="10251" max="10251" width="0" style="1" hidden="1" customWidth="1"/>
    <col min="10252" max="10252" width="20.7109375" style="1" customWidth="1"/>
    <col min="10253" max="10253" width="4.85546875" style="1" customWidth="1"/>
    <col min="10254" max="10254" width="0" style="1" hidden="1" customWidth="1"/>
    <col min="10255" max="10255" width="24.7109375" style="1" customWidth="1"/>
    <col min="10256" max="10256" width="12.28515625" style="1" customWidth="1"/>
    <col min="10257" max="10257" width="0" style="1" hidden="1" customWidth="1"/>
    <col min="10258" max="10258" width="3.42578125" style="1" customWidth="1"/>
    <col min="10259" max="10259" width="0" style="1" hidden="1" customWidth="1"/>
    <col min="10260" max="10260" width="17.7109375" style="1" customWidth="1"/>
    <col min="10261" max="10261" width="3.42578125" style="1" customWidth="1"/>
    <col min="10262" max="10262" width="0" style="1" hidden="1" customWidth="1"/>
    <col min="10263" max="10263" width="23.7109375" style="1" customWidth="1"/>
    <col min="10264" max="10264" width="10" style="1" customWidth="1"/>
    <col min="10265" max="10265" width="0" style="1" hidden="1" customWidth="1"/>
    <col min="10266" max="10267" width="14.7109375" style="1" customWidth="1"/>
    <col min="10268" max="10268" width="12.85546875" style="1" customWidth="1"/>
    <col min="10269" max="10269" width="3.28515625" style="1" customWidth="1"/>
    <col min="10270" max="10270" width="30.28515625" style="1" customWidth="1"/>
    <col min="10271" max="10271" width="5" style="1" customWidth="1"/>
    <col min="10272" max="10272" width="0" style="1" hidden="1" customWidth="1"/>
    <col min="10273" max="10273" width="14.28515625" style="1" customWidth="1"/>
    <col min="10274" max="10274" width="5.7109375" style="1" customWidth="1"/>
    <col min="10275" max="10275" width="0" style="1" hidden="1" customWidth="1"/>
    <col min="10276" max="10276" width="17.28515625" style="1" customWidth="1"/>
    <col min="10277" max="10277" width="12.7109375" style="1" customWidth="1"/>
    <col min="10278" max="10278" width="0" style="1" hidden="1" customWidth="1"/>
    <col min="10279" max="10279" width="5.28515625" style="1" customWidth="1"/>
    <col min="10280" max="10280" width="0" style="1" hidden="1" customWidth="1"/>
    <col min="10281" max="10281" width="17" style="1" customWidth="1"/>
    <col min="10282" max="10282" width="6.28515625" style="1" customWidth="1"/>
    <col min="10283" max="10283" width="0" style="1" hidden="1" customWidth="1"/>
    <col min="10284" max="10284" width="14.28515625" style="1" customWidth="1"/>
    <col min="10285" max="10285" width="7.5703125" style="1" customWidth="1"/>
    <col min="10286" max="10286" width="0" style="1" hidden="1" customWidth="1"/>
    <col min="10287" max="10288" width="14.28515625" style="1" customWidth="1"/>
    <col min="10289" max="10289" width="20.85546875" style="1" customWidth="1"/>
    <col min="10290" max="10290" width="14.42578125" style="1" customWidth="1"/>
    <col min="10291" max="10291" width="15" style="1" customWidth="1"/>
    <col min="10292" max="10292" width="2.7109375" style="1" customWidth="1"/>
    <col min="10293" max="10293" width="11.7109375" style="1" customWidth="1"/>
    <col min="10294" max="10294" width="11.5703125" style="1" customWidth="1"/>
    <col min="10295" max="10295" width="2.28515625" style="1" customWidth="1"/>
    <col min="10296" max="10296" width="41" style="1" customWidth="1"/>
    <col min="10297" max="10297" width="14.28515625" style="1" customWidth="1"/>
    <col min="10298" max="10299" width="11.5703125" style="1" customWidth="1"/>
    <col min="10300" max="10300" width="21.85546875" style="1" customWidth="1"/>
    <col min="10301" max="10492" width="11.42578125" style="1"/>
    <col min="10493" max="10493" width="21.85546875" style="1" customWidth="1"/>
    <col min="10494" max="10494" width="13.85546875" style="1" customWidth="1"/>
    <col min="10495" max="10495" width="38.7109375" style="1" customWidth="1"/>
    <col min="10496" max="10496" width="3" style="1" bestFit="1" customWidth="1"/>
    <col min="10497" max="10497" width="32.28515625" style="1" customWidth="1"/>
    <col min="10498" max="10498" width="46.28515625" style="1" customWidth="1"/>
    <col min="10499" max="10499" width="19" style="1" customWidth="1"/>
    <col min="10500" max="10500" width="0" style="1" hidden="1" customWidth="1"/>
    <col min="10501" max="10501" width="17.7109375" style="1" customWidth="1"/>
    <col min="10502" max="10502" width="0" style="1" hidden="1" customWidth="1"/>
    <col min="10503" max="10503" width="22.28515625" style="1" customWidth="1"/>
    <col min="10504" max="10504" width="5.28515625" style="1" customWidth="1"/>
    <col min="10505" max="10505" width="36.28515625" style="1" customWidth="1"/>
    <col min="10506" max="10506" width="5.7109375" style="1" customWidth="1"/>
    <col min="10507" max="10507" width="0" style="1" hidden="1" customWidth="1"/>
    <col min="10508" max="10508" width="20.7109375" style="1" customWidth="1"/>
    <col min="10509" max="10509" width="4.85546875" style="1" customWidth="1"/>
    <col min="10510" max="10510" width="0" style="1" hidden="1" customWidth="1"/>
    <col min="10511" max="10511" width="24.7109375" style="1" customWidth="1"/>
    <col min="10512" max="10512" width="12.28515625" style="1" customWidth="1"/>
    <col min="10513" max="10513" width="0" style="1" hidden="1" customWidth="1"/>
    <col min="10514" max="10514" width="3.42578125" style="1" customWidth="1"/>
    <col min="10515" max="10515" width="0" style="1" hidden="1" customWidth="1"/>
    <col min="10516" max="10516" width="17.7109375" style="1" customWidth="1"/>
    <col min="10517" max="10517" width="3.42578125" style="1" customWidth="1"/>
    <col min="10518" max="10518" width="0" style="1" hidden="1" customWidth="1"/>
    <col min="10519" max="10519" width="23.7109375" style="1" customWidth="1"/>
    <col min="10520" max="10520" width="10" style="1" customWidth="1"/>
    <col min="10521" max="10521" width="0" style="1" hidden="1" customWidth="1"/>
    <col min="10522" max="10523" width="14.7109375" style="1" customWidth="1"/>
    <col min="10524" max="10524" width="12.85546875" style="1" customWidth="1"/>
    <col min="10525" max="10525" width="3.28515625" style="1" customWidth="1"/>
    <col min="10526" max="10526" width="30.28515625" style="1" customWidth="1"/>
    <col min="10527" max="10527" width="5" style="1" customWidth="1"/>
    <col min="10528" max="10528" width="0" style="1" hidden="1" customWidth="1"/>
    <col min="10529" max="10529" width="14.28515625" style="1" customWidth="1"/>
    <col min="10530" max="10530" width="5.7109375" style="1" customWidth="1"/>
    <col min="10531" max="10531" width="0" style="1" hidden="1" customWidth="1"/>
    <col min="10532" max="10532" width="17.28515625" style="1" customWidth="1"/>
    <col min="10533" max="10533" width="12.7109375" style="1" customWidth="1"/>
    <col min="10534" max="10534" width="0" style="1" hidden="1" customWidth="1"/>
    <col min="10535" max="10535" width="5.28515625" style="1" customWidth="1"/>
    <col min="10536" max="10536" width="0" style="1" hidden="1" customWidth="1"/>
    <col min="10537" max="10537" width="17" style="1" customWidth="1"/>
    <col min="10538" max="10538" width="6.28515625" style="1" customWidth="1"/>
    <col min="10539" max="10539" width="0" style="1" hidden="1" customWidth="1"/>
    <col min="10540" max="10540" width="14.28515625" style="1" customWidth="1"/>
    <col min="10541" max="10541" width="7.5703125" style="1" customWidth="1"/>
    <col min="10542" max="10542" width="0" style="1" hidden="1" customWidth="1"/>
    <col min="10543" max="10544" width="14.28515625" style="1" customWidth="1"/>
    <col min="10545" max="10545" width="20.85546875" style="1" customWidth="1"/>
    <col min="10546" max="10546" width="14.42578125" style="1" customWidth="1"/>
    <col min="10547" max="10547" width="15" style="1" customWidth="1"/>
    <col min="10548" max="10548" width="2.7109375" style="1" customWidth="1"/>
    <col min="10549" max="10549" width="11.7109375" style="1" customWidth="1"/>
    <col min="10550" max="10550" width="11.5703125" style="1" customWidth="1"/>
    <col min="10551" max="10551" width="2.28515625" style="1" customWidth="1"/>
    <col min="10552" max="10552" width="41" style="1" customWidth="1"/>
    <col min="10553" max="10553" width="14.28515625" style="1" customWidth="1"/>
    <col min="10554" max="10555" width="11.5703125" style="1" customWidth="1"/>
    <col min="10556" max="10556" width="21.85546875" style="1" customWidth="1"/>
    <col min="10557" max="10748" width="11.42578125" style="1"/>
    <col min="10749" max="10749" width="21.85546875" style="1" customWidth="1"/>
    <col min="10750" max="10750" width="13.85546875" style="1" customWidth="1"/>
    <col min="10751" max="10751" width="38.7109375" style="1" customWidth="1"/>
    <col min="10752" max="10752" width="3" style="1" bestFit="1" customWidth="1"/>
    <col min="10753" max="10753" width="32.28515625" style="1" customWidth="1"/>
    <col min="10754" max="10754" width="46.28515625" style="1" customWidth="1"/>
    <col min="10755" max="10755" width="19" style="1" customWidth="1"/>
    <col min="10756" max="10756" width="0" style="1" hidden="1" customWidth="1"/>
    <col min="10757" max="10757" width="17.7109375" style="1" customWidth="1"/>
    <col min="10758" max="10758" width="0" style="1" hidden="1" customWidth="1"/>
    <col min="10759" max="10759" width="22.28515625" style="1" customWidth="1"/>
    <col min="10760" max="10760" width="5.28515625" style="1" customWidth="1"/>
    <col min="10761" max="10761" width="36.28515625" style="1" customWidth="1"/>
    <col min="10762" max="10762" width="5.7109375" style="1" customWidth="1"/>
    <col min="10763" max="10763" width="0" style="1" hidden="1" customWidth="1"/>
    <col min="10764" max="10764" width="20.7109375" style="1" customWidth="1"/>
    <col min="10765" max="10765" width="4.85546875" style="1" customWidth="1"/>
    <col min="10766" max="10766" width="0" style="1" hidden="1" customWidth="1"/>
    <col min="10767" max="10767" width="24.7109375" style="1" customWidth="1"/>
    <col min="10768" max="10768" width="12.28515625" style="1" customWidth="1"/>
    <col min="10769" max="10769" width="0" style="1" hidden="1" customWidth="1"/>
    <col min="10770" max="10770" width="3.42578125" style="1" customWidth="1"/>
    <col min="10771" max="10771" width="0" style="1" hidden="1" customWidth="1"/>
    <col min="10772" max="10772" width="17.7109375" style="1" customWidth="1"/>
    <col min="10773" max="10773" width="3.42578125" style="1" customWidth="1"/>
    <col min="10774" max="10774" width="0" style="1" hidden="1" customWidth="1"/>
    <col min="10775" max="10775" width="23.7109375" style="1" customWidth="1"/>
    <col min="10776" max="10776" width="10" style="1" customWidth="1"/>
    <col min="10777" max="10777" width="0" style="1" hidden="1" customWidth="1"/>
    <col min="10778" max="10779" width="14.7109375" style="1" customWidth="1"/>
    <col min="10780" max="10780" width="12.85546875" style="1" customWidth="1"/>
    <col min="10781" max="10781" width="3.28515625" style="1" customWidth="1"/>
    <col min="10782" max="10782" width="30.28515625" style="1" customWidth="1"/>
    <col min="10783" max="10783" width="5" style="1" customWidth="1"/>
    <col min="10784" max="10784" width="0" style="1" hidden="1" customWidth="1"/>
    <col min="10785" max="10785" width="14.28515625" style="1" customWidth="1"/>
    <col min="10786" max="10786" width="5.7109375" style="1" customWidth="1"/>
    <col min="10787" max="10787" width="0" style="1" hidden="1" customWidth="1"/>
    <col min="10788" max="10788" width="17.28515625" style="1" customWidth="1"/>
    <col min="10789" max="10789" width="12.7109375" style="1" customWidth="1"/>
    <col min="10790" max="10790" width="0" style="1" hidden="1" customWidth="1"/>
    <col min="10791" max="10791" width="5.28515625" style="1" customWidth="1"/>
    <col min="10792" max="10792" width="0" style="1" hidden="1" customWidth="1"/>
    <col min="10793" max="10793" width="17" style="1" customWidth="1"/>
    <col min="10794" max="10794" width="6.28515625" style="1" customWidth="1"/>
    <col min="10795" max="10795" width="0" style="1" hidden="1" customWidth="1"/>
    <col min="10796" max="10796" width="14.28515625" style="1" customWidth="1"/>
    <col min="10797" max="10797" width="7.5703125" style="1" customWidth="1"/>
    <col min="10798" max="10798" width="0" style="1" hidden="1" customWidth="1"/>
    <col min="10799" max="10800" width="14.28515625" style="1" customWidth="1"/>
    <col min="10801" max="10801" width="20.85546875" style="1" customWidth="1"/>
    <col min="10802" max="10802" width="14.42578125" style="1" customWidth="1"/>
    <col min="10803" max="10803" width="15" style="1" customWidth="1"/>
    <col min="10804" max="10804" width="2.7109375" style="1" customWidth="1"/>
    <col min="10805" max="10805" width="11.7109375" style="1" customWidth="1"/>
    <col min="10806" max="10806" width="11.5703125" style="1" customWidth="1"/>
    <col min="10807" max="10807" width="2.28515625" style="1" customWidth="1"/>
    <col min="10808" max="10808" width="41" style="1" customWidth="1"/>
    <col min="10809" max="10809" width="14.28515625" style="1" customWidth="1"/>
    <col min="10810" max="10811" width="11.5703125" style="1" customWidth="1"/>
    <col min="10812" max="10812" width="21.85546875" style="1" customWidth="1"/>
    <col min="10813" max="11004" width="11.42578125" style="1"/>
    <col min="11005" max="11005" width="21.85546875" style="1" customWidth="1"/>
    <col min="11006" max="11006" width="13.85546875" style="1" customWidth="1"/>
    <col min="11007" max="11007" width="38.7109375" style="1" customWidth="1"/>
    <col min="11008" max="11008" width="3" style="1" bestFit="1" customWidth="1"/>
    <col min="11009" max="11009" width="32.28515625" style="1" customWidth="1"/>
    <col min="11010" max="11010" width="46.28515625" style="1" customWidth="1"/>
    <col min="11011" max="11011" width="19" style="1" customWidth="1"/>
    <col min="11012" max="11012" width="0" style="1" hidden="1" customWidth="1"/>
    <col min="11013" max="11013" width="17.7109375" style="1" customWidth="1"/>
    <col min="11014" max="11014" width="0" style="1" hidden="1" customWidth="1"/>
    <col min="11015" max="11015" width="22.28515625" style="1" customWidth="1"/>
    <col min="11016" max="11016" width="5.28515625" style="1" customWidth="1"/>
    <col min="11017" max="11017" width="36.28515625" style="1" customWidth="1"/>
    <col min="11018" max="11018" width="5.7109375" style="1" customWidth="1"/>
    <col min="11019" max="11019" width="0" style="1" hidden="1" customWidth="1"/>
    <col min="11020" max="11020" width="20.7109375" style="1" customWidth="1"/>
    <col min="11021" max="11021" width="4.85546875" style="1" customWidth="1"/>
    <col min="11022" max="11022" width="0" style="1" hidden="1" customWidth="1"/>
    <col min="11023" max="11023" width="24.7109375" style="1" customWidth="1"/>
    <col min="11024" max="11024" width="12.28515625" style="1" customWidth="1"/>
    <col min="11025" max="11025" width="0" style="1" hidden="1" customWidth="1"/>
    <col min="11026" max="11026" width="3.42578125" style="1" customWidth="1"/>
    <col min="11027" max="11027" width="0" style="1" hidden="1" customWidth="1"/>
    <col min="11028" max="11028" width="17.7109375" style="1" customWidth="1"/>
    <col min="11029" max="11029" width="3.42578125" style="1" customWidth="1"/>
    <col min="11030" max="11030" width="0" style="1" hidden="1" customWidth="1"/>
    <col min="11031" max="11031" width="23.7109375" style="1" customWidth="1"/>
    <col min="11032" max="11032" width="10" style="1" customWidth="1"/>
    <col min="11033" max="11033" width="0" style="1" hidden="1" customWidth="1"/>
    <col min="11034" max="11035" width="14.7109375" style="1" customWidth="1"/>
    <col min="11036" max="11036" width="12.85546875" style="1" customWidth="1"/>
    <col min="11037" max="11037" width="3.28515625" style="1" customWidth="1"/>
    <col min="11038" max="11038" width="30.28515625" style="1" customWidth="1"/>
    <col min="11039" max="11039" width="5" style="1" customWidth="1"/>
    <col min="11040" max="11040" width="0" style="1" hidden="1" customWidth="1"/>
    <col min="11041" max="11041" width="14.28515625" style="1" customWidth="1"/>
    <col min="11042" max="11042" width="5.7109375" style="1" customWidth="1"/>
    <col min="11043" max="11043" width="0" style="1" hidden="1" customWidth="1"/>
    <col min="11044" max="11044" width="17.28515625" style="1" customWidth="1"/>
    <col min="11045" max="11045" width="12.7109375" style="1" customWidth="1"/>
    <col min="11046" max="11046" width="0" style="1" hidden="1" customWidth="1"/>
    <col min="11047" max="11047" width="5.28515625" style="1" customWidth="1"/>
    <col min="11048" max="11048" width="0" style="1" hidden="1" customWidth="1"/>
    <col min="11049" max="11049" width="17" style="1" customWidth="1"/>
    <col min="11050" max="11050" width="6.28515625" style="1" customWidth="1"/>
    <col min="11051" max="11051" width="0" style="1" hidden="1" customWidth="1"/>
    <col min="11052" max="11052" width="14.28515625" style="1" customWidth="1"/>
    <col min="11053" max="11053" width="7.5703125" style="1" customWidth="1"/>
    <col min="11054" max="11054" width="0" style="1" hidden="1" customWidth="1"/>
    <col min="11055" max="11056" width="14.28515625" style="1" customWidth="1"/>
    <col min="11057" max="11057" width="20.85546875" style="1" customWidth="1"/>
    <col min="11058" max="11058" width="14.42578125" style="1" customWidth="1"/>
    <col min="11059" max="11059" width="15" style="1" customWidth="1"/>
    <col min="11060" max="11060" width="2.7109375" style="1" customWidth="1"/>
    <col min="11061" max="11061" width="11.7109375" style="1" customWidth="1"/>
    <col min="11062" max="11062" width="11.5703125" style="1" customWidth="1"/>
    <col min="11063" max="11063" width="2.28515625" style="1" customWidth="1"/>
    <col min="11064" max="11064" width="41" style="1" customWidth="1"/>
    <col min="11065" max="11065" width="14.28515625" style="1" customWidth="1"/>
    <col min="11066" max="11067" width="11.5703125" style="1" customWidth="1"/>
    <col min="11068" max="11068" width="21.85546875" style="1" customWidth="1"/>
    <col min="11069" max="11260" width="11.42578125" style="1"/>
    <col min="11261" max="11261" width="21.85546875" style="1" customWidth="1"/>
    <col min="11262" max="11262" width="13.85546875" style="1" customWidth="1"/>
    <col min="11263" max="11263" width="38.7109375" style="1" customWidth="1"/>
    <col min="11264" max="11264" width="3" style="1" bestFit="1" customWidth="1"/>
    <col min="11265" max="11265" width="32.28515625" style="1" customWidth="1"/>
    <col min="11266" max="11266" width="46.28515625" style="1" customWidth="1"/>
    <col min="11267" max="11267" width="19" style="1" customWidth="1"/>
    <col min="11268" max="11268" width="0" style="1" hidden="1" customWidth="1"/>
    <col min="11269" max="11269" width="17.7109375" style="1" customWidth="1"/>
    <col min="11270" max="11270" width="0" style="1" hidden="1" customWidth="1"/>
    <col min="11271" max="11271" width="22.28515625" style="1" customWidth="1"/>
    <col min="11272" max="11272" width="5.28515625" style="1" customWidth="1"/>
    <col min="11273" max="11273" width="36.28515625" style="1" customWidth="1"/>
    <col min="11274" max="11274" width="5.7109375" style="1" customWidth="1"/>
    <col min="11275" max="11275" width="0" style="1" hidden="1" customWidth="1"/>
    <col min="11276" max="11276" width="20.7109375" style="1" customWidth="1"/>
    <col min="11277" max="11277" width="4.85546875" style="1" customWidth="1"/>
    <col min="11278" max="11278" width="0" style="1" hidden="1" customWidth="1"/>
    <col min="11279" max="11279" width="24.7109375" style="1" customWidth="1"/>
    <col min="11280" max="11280" width="12.28515625" style="1" customWidth="1"/>
    <col min="11281" max="11281" width="0" style="1" hidden="1" customWidth="1"/>
    <col min="11282" max="11282" width="3.42578125" style="1" customWidth="1"/>
    <col min="11283" max="11283" width="0" style="1" hidden="1" customWidth="1"/>
    <col min="11284" max="11284" width="17.7109375" style="1" customWidth="1"/>
    <col min="11285" max="11285" width="3.42578125" style="1" customWidth="1"/>
    <col min="11286" max="11286" width="0" style="1" hidden="1" customWidth="1"/>
    <col min="11287" max="11287" width="23.7109375" style="1" customWidth="1"/>
    <col min="11288" max="11288" width="10" style="1" customWidth="1"/>
    <col min="11289" max="11289" width="0" style="1" hidden="1" customWidth="1"/>
    <col min="11290" max="11291" width="14.7109375" style="1" customWidth="1"/>
    <col min="11292" max="11292" width="12.85546875" style="1" customWidth="1"/>
    <col min="11293" max="11293" width="3.28515625" style="1" customWidth="1"/>
    <col min="11294" max="11294" width="30.28515625" style="1" customWidth="1"/>
    <col min="11295" max="11295" width="5" style="1" customWidth="1"/>
    <col min="11296" max="11296" width="0" style="1" hidden="1" customWidth="1"/>
    <col min="11297" max="11297" width="14.28515625" style="1" customWidth="1"/>
    <col min="11298" max="11298" width="5.7109375" style="1" customWidth="1"/>
    <col min="11299" max="11299" width="0" style="1" hidden="1" customWidth="1"/>
    <col min="11300" max="11300" width="17.28515625" style="1" customWidth="1"/>
    <col min="11301" max="11301" width="12.7109375" style="1" customWidth="1"/>
    <col min="11302" max="11302" width="0" style="1" hidden="1" customWidth="1"/>
    <col min="11303" max="11303" width="5.28515625" style="1" customWidth="1"/>
    <col min="11304" max="11304" width="0" style="1" hidden="1" customWidth="1"/>
    <col min="11305" max="11305" width="17" style="1" customWidth="1"/>
    <col min="11306" max="11306" width="6.28515625" style="1" customWidth="1"/>
    <col min="11307" max="11307" width="0" style="1" hidden="1" customWidth="1"/>
    <col min="11308" max="11308" width="14.28515625" style="1" customWidth="1"/>
    <col min="11309" max="11309" width="7.5703125" style="1" customWidth="1"/>
    <col min="11310" max="11310" width="0" style="1" hidden="1" customWidth="1"/>
    <col min="11311" max="11312" width="14.28515625" style="1" customWidth="1"/>
    <col min="11313" max="11313" width="20.85546875" style="1" customWidth="1"/>
    <col min="11314" max="11314" width="14.42578125" style="1" customWidth="1"/>
    <col min="11315" max="11315" width="15" style="1" customWidth="1"/>
    <col min="11316" max="11316" width="2.7109375" style="1" customWidth="1"/>
    <col min="11317" max="11317" width="11.7109375" style="1" customWidth="1"/>
    <col min="11318" max="11318" width="11.5703125" style="1" customWidth="1"/>
    <col min="11319" max="11319" width="2.28515625" style="1" customWidth="1"/>
    <col min="11320" max="11320" width="41" style="1" customWidth="1"/>
    <col min="11321" max="11321" width="14.28515625" style="1" customWidth="1"/>
    <col min="11322" max="11323" width="11.5703125" style="1" customWidth="1"/>
    <col min="11324" max="11324" width="21.85546875" style="1" customWidth="1"/>
    <col min="11325" max="11516" width="11.42578125" style="1"/>
    <col min="11517" max="11517" width="21.85546875" style="1" customWidth="1"/>
    <col min="11518" max="11518" width="13.85546875" style="1" customWidth="1"/>
    <col min="11519" max="11519" width="38.7109375" style="1" customWidth="1"/>
    <col min="11520" max="11520" width="3" style="1" bestFit="1" customWidth="1"/>
    <col min="11521" max="11521" width="32.28515625" style="1" customWidth="1"/>
    <col min="11522" max="11522" width="46.28515625" style="1" customWidth="1"/>
    <col min="11523" max="11523" width="19" style="1" customWidth="1"/>
    <col min="11524" max="11524" width="0" style="1" hidden="1" customWidth="1"/>
    <col min="11525" max="11525" width="17.7109375" style="1" customWidth="1"/>
    <col min="11526" max="11526" width="0" style="1" hidden="1" customWidth="1"/>
    <col min="11527" max="11527" width="22.28515625" style="1" customWidth="1"/>
    <col min="11528" max="11528" width="5.28515625" style="1" customWidth="1"/>
    <col min="11529" max="11529" width="36.28515625" style="1" customWidth="1"/>
    <col min="11530" max="11530" width="5.7109375" style="1" customWidth="1"/>
    <col min="11531" max="11531" width="0" style="1" hidden="1" customWidth="1"/>
    <col min="11532" max="11532" width="20.7109375" style="1" customWidth="1"/>
    <col min="11533" max="11533" width="4.85546875" style="1" customWidth="1"/>
    <col min="11534" max="11534" width="0" style="1" hidden="1" customWidth="1"/>
    <col min="11535" max="11535" width="24.7109375" style="1" customWidth="1"/>
    <col min="11536" max="11536" width="12.28515625" style="1" customWidth="1"/>
    <col min="11537" max="11537" width="0" style="1" hidden="1" customWidth="1"/>
    <col min="11538" max="11538" width="3.42578125" style="1" customWidth="1"/>
    <col min="11539" max="11539" width="0" style="1" hidden="1" customWidth="1"/>
    <col min="11540" max="11540" width="17.7109375" style="1" customWidth="1"/>
    <col min="11541" max="11541" width="3.42578125" style="1" customWidth="1"/>
    <col min="11542" max="11542" width="0" style="1" hidden="1" customWidth="1"/>
    <col min="11543" max="11543" width="23.7109375" style="1" customWidth="1"/>
    <col min="11544" max="11544" width="10" style="1" customWidth="1"/>
    <col min="11545" max="11545" width="0" style="1" hidden="1" customWidth="1"/>
    <col min="11546" max="11547" width="14.7109375" style="1" customWidth="1"/>
    <col min="11548" max="11548" width="12.85546875" style="1" customWidth="1"/>
    <col min="11549" max="11549" width="3.28515625" style="1" customWidth="1"/>
    <col min="11550" max="11550" width="30.28515625" style="1" customWidth="1"/>
    <col min="11551" max="11551" width="5" style="1" customWidth="1"/>
    <col min="11552" max="11552" width="0" style="1" hidden="1" customWidth="1"/>
    <col min="11553" max="11553" width="14.28515625" style="1" customWidth="1"/>
    <col min="11554" max="11554" width="5.7109375" style="1" customWidth="1"/>
    <col min="11555" max="11555" width="0" style="1" hidden="1" customWidth="1"/>
    <col min="11556" max="11556" width="17.28515625" style="1" customWidth="1"/>
    <col min="11557" max="11557" width="12.7109375" style="1" customWidth="1"/>
    <col min="11558" max="11558" width="0" style="1" hidden="1" customWidth="1"/>
    <col min="11559" max="11559" width="5.28515625" style="1" customWidth="1"/>
    <col min="11560" max="11560" width="0" style="1" hidden="1" customWidth="1"/>
    <col min="11561" max="11561" width="17" style="1" customWidth="1"/>
    <col min="11562" max="11562" width="6.28515625" style="1" customWidth="1"/>
    <col min="11563" max="11563" width="0" style="1" hidden="1" customWidth="1"/>
    <col min="11564" max="11564" width="14.28515625" style="1" customWidth="1"/>
    <col min="11565" max="11565" width="7.5703125" style="1" customWidth="1"/>
    <col min="11566" max="11566" width="0" style="1" hidden="1" customWidth="1"/>
    <col min="11567" max="11568" width="14.28515625" style="1" customWidth="1"/>
    <col min="11569" max="11569" width="20.85546875" style="1" customWidth="1"/>
    <col min="11570" max="11570" width="14.42578125" style="1" customWidth="1"/>
    <col min="11571" max="11571" width="15" style="1" customWidth="1"/>
    <col min="11572" max="11572" width="2.7109375" style="1" customWidth="1"/>
    <col min="11573" max="11573" width="11.7109375" style="1" customWidth="1"/>
    <col min="11574" max="11574" width="11.5703125" style="1" customWidth="1"/>
    <col min="11575" max="11575" width="2.28515625" style="1" customWidth="1"/>
    <col min="11576" max="11576" width="41" style="1" customWidth="1"/>
    <col min="11577" max="11577" width="14.28515625" style="1" customWidth="1"/>
    <col min="11578" max="11579" width="11.5703125" style="1" customWidth="1"/>
    <col min="11580" max="11580" width="21.85546875" style="1" customWidth="1"/>
    <col min="11581" max="11772" width="11.42578125" style="1"/>
    <col min="11773" max="11773" width="21.85546875" style="1" customWidth="1"/>
    <col min="11774" max="11774" width="13.85546875" style="1" customWidth="1"/>
    <col min="11775" max="11775" width="38.7109375" style="1" customWidth="1"/>
    <col min="11776" max="11776" width="3" style="1" bestFit="1" customWidth="1"/>
    <col min="11777" max="11777" width="32.28515625" style="1" customWidth="1"/>
    <col min="11778" max="11778" width="46.28515625" style="1" customWidth="1"/>
    <col min="11779" max="11779" width="19" style="1" customWidth="1"/>
    <col min="11780" max="11780" width="0" style="1" hidden="1" customWidth="1"/>
    <col min="11781" max="11781" width="17.7109375" style="1" customWidth="1"/>
    <col min="11782" max="11782" width="0" style="1" hidden="1" customWidth="1"/>
    <col min="11783" max="11783" width="22.28515625" style="1" customWidth="1"/>
    <col min="11784" max="11784" width="5.28515625" style="1" customWidth="1"/>
    <col min="11785" max="11785" width="36.28515625" style="1" customWidth="1"/>
    <col min="11786" max="11786" width="5.7109375" style="1" customWidth="1"/>
    <col min="11787" max="11787" width="0" style="1" hidden="1" customWidth="1"/>
    <col min="11788" max="11788" width="20.7109375" style="1" customWidth="1"/>
    <col min="11789" max="11789" width="4.85546875" style="1" customWidth="1"/>
    <col min="11790" max="11790" width="0" style="1" hidden="1" customWidth="1"/>
    <col min="11791" max="11791" width="24.7109375" style="1" customWidth="1"/>
    <col min="11792" max="11792" width="12.28515625" style="1" customWidth="1"/>
    <col min="11793" max="11793" width="0" style="1" hidden="1" customWidth="1"/>
    <col min="11794" max="11794" width="3.42578125" style="1" customWidth="1"/>
    <col min="11795" max="11795" width="0" style="1" hidden="1" customWidth="1"/>
    <col min="11796" max="11796" width="17.7109375" style="1" customWidth="1"/>
    <col min="11797" max="11797" width="3.42578125" style="1" customWidth="1"/>
    <col min="11798" max="11798" width="0" style="1" hidden="1" customWidth="1"/>
    <col min="11799" max="11799" width="23.7109375" style="1" customWidth="1"/>
    <col min="11800" max="11800" width="10" style="1" customWidth="1"/>
    <col min="11801" max="11801" width="0" style="1" hidden="1" customWidth="1"/>
    <col min="11802" max="11803" width="14.7109375" style="1" customWidth="1"/>
    <col min="11804" max="11804" width="12.85546875" style="1" customWidth="1"/>
    <col min="11805" max="11805" width="3.28515625" style="1" customWidth="1"/>
    <col min="11806" max="11806" width="30.28515625" style="1" customWidth="1"/>
    <col min="11807" max="11807" width="5" style="1" customWidth="1"/>
    <col min="11808" max="11808" width="0" style="1" hidden="1" customWidth="1"/>
    <col min="11809" max="11809" width="14.28515625" style="1" customWidth="1"/>
    <col min="11810" max="11810" width="5.7109375" style="1" customWidth="1"/>
    <col min="11811" max="11811" width="0" style="1" hidden="1" customWidth="1"/>
    <col min="11812" max="11812" width="17.28515625" style="1" customWidth="1"/>
    <col min="11813" max="11813" width="12.7109375" style="1" customWidth="1"/>
    <col min="11814" max="11814" width="0" style="1" hidden="1" customWidth="1"/>
    <col min="11815" max="11815" width="5.28515625" style="1" customWidth="1"/>
    <col min="11816" max="11816" width="0" style="1" hidden="1" customWidth="1"/>
    <col min="11817" max="11817" width="17" style="1" customWidth="1"/>
    <col min="11818" max="11818" width="6.28515625" style="1" customWidth="1"/>
    <col min="11819" max="11819" width="0" style="1" hidden="1" customWidth="1"/>
    <col min="11820" max="11820" width="14.28515625" style="1" customWidth="1"/>
    <col min="11821" max="11821" width="7.5703125" style="1" customWidth="1"/>
    <col min="11822" max="11822" width="0" style="1" hidden="1" customWidth="1"/>
    <col min="11823" max="11824" width="14.28515625" style="1" customWidth="1"/>
    <col min="11825" max="11825" width="20.85546875" style="1" customWidth="1"/>
    <col min="11826" max="11826" width="14.42578125" style="1" customWidth="1"/>
    <col min="11827" max="11827" width="15" style="1" customWidth="1"/>
    <col min="11828" max="11828" width="2.7109375" style="1" customWidth="1"/>
    <col min="11829" max="11829" width="11.7109375" style="1" customWidth="1"/>
    <col min="11830" max="11830" width="11.5703125" style="1" customWidth="1"/>
    <col min="11831" max="11831" width="2.28515625" style="1" customWidth="1"/>
    <col min="11832" max="11832" width="41" style="1" customWidth="1"/>
    <col min="11833" max="11833" width="14.28515625" style="1" customWidth="1"/>
    <col min="11834" max="11835" width="11.5703125" style="1" customWidth="1"/>
    <col min="11836" max="11836" width="21.85546875" style="1" customWidth="1"/>
    <col min="11837" max="12028" width="11.42578125" style="1"/>
    <col min="12029" max="12029" width="21.85546875" style="1" customWidth="1"/>
    <col min="12030" max="12030" width="13.85546875" style="1" customWidth="1"/>
    <col min="12031" max="12031" width="38.7109375" style="1" customWidth="1"/>
    <col min="12032" max="12032" width="3" style="1" bestFit="1" customWidth="1"/>
    <col min="12033" max="12033" width="32.28515625" style="1" customWidth="1"/>
    <col min="12034" max="12034" width="46.28515625" style="1" customWidth="1"/>
    <col min="12035" max="12035" width="19" style="1" customWidth="1"/>
    <col min="12036" max="12036" width="0" style="1" hidden="1" customWidth="1"/>
    <col min="12037" max="12037" width="17.7109375" style="1" customWidth="1"/>
    <col min="12038" max="12038" width="0" style="1" hidden="1" customWidth="1"/>
    <col min="12039" max="12039" width="22.28515625" style="1" customWidth="1"/>
    <col min="12040" max="12040" width="5.28515625" style="1" customWidth="1"/>
    <col min="12041" max="12041" width="36.28515625" style="1" customWidth="1"/>
    <col min="12042" max="12042" width="5.7109375" style="1" customWidth="1"/>
    <col min="12043" max="12043" width="0" style="1" hidden="1" customWidth="1"/>
    <col min="12044" max="12044" width="20.7109375" style="1" customWidth="1"/>
    <col min="12045" max="12045" width="4.85546875" style="1" customWidth="1"/>
    <col min="12046" max="12046" width="0" style="1" hidden="1" customWidth="1"/>
    <col min="12047" max="12047" width="24.7109375" style="1" customWidth="1"/>
    <col min="12048" max="12048" width="12.28515625" style="1" customWidth="1"/>
    <col min="12049" max="12049" width="0" style="1" hidden="1" customWidth="1"/>
    <col min="12050" max="12050" width="3.42578125" style="1" customWidth="1"/>
    <col min="12051" max="12051" width="0" style="1" hidden="1" customWidth="1"/>
    <col min="12052" max="12052" width="17.7109375" style="1" customWidth="1"/>
    <col min="12053" max="12053" width="3.42578125" style="1" customWidth="1"/>
    <col min="12054" max="12054" width="0" style="1" hidden="1" customWidth="1"/>
    <col min="12055" max="12055" width="23.7109375" style="1" customWidth="1"/>
    <col min="12056" max="12056" width="10" style="1" customWidth="1"/>
    <col min="12057" max="12057" width="0" style="1" hidden="1" customWidth="1"/>
    <col min="12058" max="12059" width="14.7109375" style="1" customWidth="1"/>
    <col min="12060" max="12060" width="12.85546875" style="1" customWidth="1"/>
    <col min="12061" max="12061" width="3.28515625" style="1" customWidth="1"/>
    <col min="12062" max="12062" width="30.28515625" style="1" customWidth="1"/>
    <col min="12063" max="12063" width="5" style="1" customWidth="1"/>
    <col min="12064" max="12064" width="0" style="1" hidden="1" customWidth="1"/>
    <col min="12065" max="12065" width="14.28515625" style="1" customWidth="1"/>
    <col min="12066" max="12066" width="5.7109375" style="1" customWidth="1"/>
    <col min="12067" max="12067" width="0" style="1" hidden="1" customWidth="1"/>
    <col min="12068" max="12068" width="17.28515625" style="1" customWidth="1"/>
    <col min="12069" max="12069" width="12.7109375" style="1" customWidth="1"/>
    <col min="12070" max="12070" width="0" style="1" hidden="1" customWidth="1"/>
    <col min="12071" max="12071" width="5.28515625" style="1" customWidth="1"/>
    <col min="12072" max="12072" width="0" style="1" hidden="1" customWidth="1"/>
    <col min="12073" max="12073" width="17" style="1" customWidth="1"/>
    <col min="12074" max="12074" width="6.28515625" style="1" customWidth="1"/>
    <col min="12075" max="12075" width="0" style="1" hidden="1" customWidth="1"/>
    <col min="12076" max="12076" width="14.28515625" style="1" customWidth="1"/>
    <col min="12077" max="12077" width="7.5703125" style="1" customWidth="1"/>
    <col min="12078" max="12078" width="0" style="1" hidden="1" customWidth="1"/>
    <col min="12079" max="12080" width="14.28515625" style="1" customWidth="1"/>
    <col min="12081" max="12081" width="20.85546875" style="1" customWidth="1"/>
    <col min="12082" max="12082" width="14.42578125" style="1" customWidth="1"/>
    <col min="12083" max="12083" width="15" style="1" customWidth="1"/>
    <col min="12084" max="12084" width="2.7109375" style="1" customWidth="1"/>
    <col min="12085" max="12085" width="11.7109375" style="1" customWidth="1"/>
    <col min="12086" max="12086" width="11.5703125" style="1" customWidth="1"/>
    <col min="12087" max="12087" width="2.28515625" style="1" customWidth="1"/>
    <col min="12088" max="12088" width="41" style="1" customWidth="1"/>
    <col min="12089" max="12089" width="14.28515625" style="1" customWidth="1"/>
    <col min="12090" max="12091" width="11.5703125" style="1" customWidth="1"/>
    <col min="12092" max="12092" width="21.85546875" style="1" customWidth="1"/>
    <col min="12093" max="12284" width="11.42578125" style="1"/>
    <col min="12285" max="12285" width="21.85546875" style="1" customWidth="1"/>
    <col min="12286" max="12286" width="13.85546875" style="1" customWidth="1"/>
    <col min="12287" max="12287" width="38.7109375" style="1" customWidth="1"/>
    <col min="12288" max="12288" width="3" style="1" bestFit="1" customWidth="1"/>
    <col min="12289" max="12289" width="32.28515625" style="1" customWidth="1"/>
    <col min="12290" max="12290" width="46.28515625" style="1" customWidth="1"/>
    <col min="12291" max="12291" width="19" style="1" customWidth="1"/>
    <col min="12292" max="12292" width="0" style="1" hidden="1" customWidth="1"/>
    <col min="12293" max="12293" width="17.7109375" style="1" customWidth="1"/>
    <col min="12294" max="12294" width="0" style="1" hidden="1" customWidth="1"/>
    <col min="12295" max="12295" width="22.28515625" style="1" customWidth="1"/>
    <col min="12296" max="12296" width="5.28515625" style="1" customWidth="1"/>
    <col min="12297" max="12297" width="36.28515625" style="1" customWidth="1"/>
    <col min="12298" max="12298" width="5.7109375" style="1" customWidth="1"/>
    <col min="12299" max="12299" width="0" style="1" hidden="1" customWidth="1"/>
    <col min="12300" max="12300" width="20.7109375" style="1" customWidth="1"/>
    <col min="12301" max="12301" width="4.85546875" style="1" customWidth="1"/>
    <col min="12302" max="12302" width="0" style="1" hidden="1" customWidth="1"/>
    <col min="12303" max="12303" width="24.7109375" style="1" customWidth="1"/>
    <col min="12304" max="12304" width="12.28515625" style="1" customWidth="1"/>
    <col min="12305" max="12305" width="0" style="1" hidden="1" customWidth="1"/>
    <col min="12306" max="12306" width="3.42578125" style="1" customWidth="1"/>
    <col min="12307" max="12307" width="0" style="1" hidden="1" customWidth="1"/>
    <col min="12308" max="12308" width="17.7109375" style="1" customWidth="1"/>
    <col min="12309" max="12309" width="3.42578125" style="1" customWidth="1"/>
    <col min="12310" max="12310" width="0" style="1" hidden="1" customWidth="1"/>
    <col min="12311" max="12311" width="23.7109375" style="1" customWidth="1"/>
    <col min="12312" max="12312" width="10" style="1" customWidth="1"/>
    <col min="12313" max="12313" width="0" style="1" hidden="1" customWidth="1"/>
    <col min="12314" max="12315" width="14.7109375" style="1" customWidth="1"/>
    <col min="12316" max="12316" width="12.85546875" style="1" customWidth="1"/>
    <col min="12317" max="12317" width="3.28515625" style="1" customWidth="1"/>
    <col min="12318" max="12318" width="30.28515625" style="1" customWidth="1"/>
    <col min="12319" max="12319" width="5" style="1" customWidth="1"/>
    <col min="12320" max="12320" width="0" style="1" hidden="1" customWidth="1"/>
    <col min="12321" max="12321" width="14.28515625" style="1" customWidth="1"/>
    <col min="12322" max="12322" width="5.7109375" style="1" customWidth="1"/>
    <col min="12323" max="12323" width="0" style="1" hidden="1" customWidth="1"/>
    <col min="12324" max="12324" width="17.28515625" style="1" customWidth="1"/>
    <col min="12325" max="12325" width="12.7109375" style="1" customWidth="1"/>
    <col min="12326" max="12326" width="0" style="1" hidden="1" customWidth="1"/>
    <col min="12327" max="12327" width="5.28515625" style="1" customWidth="1"/>
    <col min="12328" max="12328" width="0" style="1" hidden="1" customWidth="1"/>
    <col min="12329" max="12329" width="17" style="1" customWidth="1"/>
    <col min="12330" max="12330" width="6.28515625" style="1" customWidth="1"/>
    <col min="12331" max="12331" width="0" style="1" hidden="1" customWidth="1"/>
    <col min="12332" max="12332" width="14.28515625" style="1" customWidth="1"/>
    <col min="12333" max="12333" width="7.5703125" style="1" customWidth="1"/>
    <col min="12334" max="12334" width="0" style="1" hidden="1" customWidth="1"/>
    <col min="12335" max="12336" width="14.28515625" style="1" customWidth="1"/>
    <col min="12337" max="12337" width="20.85546875" style="1" customWidth="1"/>
    <col min="12338" max="12338" width="14.42578125" style="1" customWidth="1"/>
    <col min="12339" max="12339" width="15" style="1" customWidth="1"/>
    <col min="12340" max="12340" width="2.7109375" style="1" customWidth="1"/>
    <col min="12341" max="12341" width="11.7109375" style="1" customWidth="1"/>
    <col min="12342" max="12342" width="11.5703125" style="1" customWidth="1"/>
    <col min="12343" max="12343" width="2.28515625" style="1" customWidth="1"/>
    <col min="12344" max="12344" width="41" style="1" customWidth="1"/>
    <col min="12345" max="12345" width="14.28515625" style="1" customWidth="1"/>
    <col min="12346" max="12347" width="11.5703125" style="1" customWidth="1"/>
    <col min="12348" max="12348" width="21.85546875" style="1" customWidth="1"/>
    <col min="12349" max="12540" width="11.42578125" style="1"/>
    <col min="12541" max="12541" width="21.85546875" style="1" customWidth="1"/>
    <col min="12542" max="12542" width="13.85546875" style="1" customWidth="1"/>
    <col min="12543" max="12543" width="38.7109375" style="1" customWidth="1"/>
    <col min="12544" max="12544" width="3" style="1" bestFit="1" customWidth="1"/>
    <col min="12545" max="12545" width="32.28515625" style="1" customWidth="1"/>
    <col min="12546" max="12546" width="46.28515625" style="1" customWidth="1"/>
    <col min="12547" max="12547" width="19" style="1" customWidth="1"/>
    <col min="12548" max="12548" width="0" style="1" hidden="1" customWidth="1"/>
    <col min="12549" max="12549" width="17.7109375" style="1" customWidth="1"/>
    <col min="12550" max="12550" width="0" style="1" hidden="1" customWidth="1"/>
    <col min="12551" max="12551" width="22.28515625" style="1" customWidth="1"/>
    <col min="12552" max="12552" width="5.28515625" style="1" customWidth="1"/>
    <col min="12553" max="12553" width="36.28515625" style="1" customWidth="1"/>
    <col min="12554" max="12554" width="5.7109375" style="1" customWidth="1"/>
    <col min="12555" max="12555" width="0" style="1" hidden="1" customWidth="1"/>
    <col min="12556" max="12556" width="20.7109375" style="1" customWidth="1"/>
    <col min="12557" max="12557" width="4.85546875" style="1" customWidth="1"/>
    <col min="12558" max="12558" width="0" style="1" hidden="1" customWidth="1"/>
    <col min="12559" max="12559" width="24.7109375" style="1" customWidth="1"/>
    <col min="12560" max="12560" width="12.28515625" style="1" customWidth="1"/>
    <col min="12561" max="12561" width="0" style="1" hidden="1" customWidth="1"/>
    <col min="12562" max="12562" width="3.42578125" style="1" customWidth="1"/>
    <col min="12563" max="12563" width="0" style="1" hidden="1" customWidth="1"/>
    <col min="12564" max="12564" width="17.7109375" style="1" customWidth="1"/>
    <col min="12565" max="12565" width="3.42578125" style="1" customWidth="1"/>
    <col min="12566" max="12566" width="0" style="1" hidden="1" customWidth="1"/>
    <col min="12567" max="12567" width="23.7109375" style="1" customWidth="1"/>
    <col min="12568" max="12568" width="10" style="1" customWidth="1"/>
    <col min="12569" max="12569" width="0" style="1" hidden="1" customWidth="1"/>
    <col min="12570" max="12571" width="14.7109375" style="1" customWidth="1"/>
    <col min="12572" max="12572" width="12.85546875" style="1" customWidth="1"/>
    <col min="12573" max="12573" width="3.28515625" style="1" customWidth="1"/>
    <col min="12574" max="12574" width="30.28515625" style="1" customWidth="1"/>
    <col min="12575" max="12575" width="5" style="1" customWidth="1"/>
    <col min="12576" max="12576" width="0" style="1" hidden="1" customWidth="1"/>
    <col min="12577" max="12577" width="14.28515625" style="1" customWidth="1"/>
    <col min="12578" max="12578" width="5.7109375" style="1" customWidth="1"/>
    <col min="12579" max="12579" width="0" style="1" hidden="1" customWidth="1"/>
    <col min="12580" max="12580" width="17.28515625" style="1" customWidth="1"/>
    <col min="12581" max="12581" width="12.7109375" style="1" customWidth="1"/>
    <col min="12582" max="12582" width="0" style="1" hidden="1" customWidth="1"/>
    <col min="12583" max="12583" width="5.28515625" style="1" customWidth="1"/>
    <col min="12584" max="12584" width="0" style="1" hidden="1" customWidth="1"/>
    <col min="12585" max="12585" width="17" style="1" customWidth="1"/>
    <col min="12586" max="12586" width="6.28515625" style="1" customWidth="1"/>
    <col min="12587" max="12587" width="0" style="1" hidden="1" customWidth="1"/>
    <col min="12588" max="12588" width="14.28515625" style="1" customWidth="1"/>
    <col min="12589" max="12589" width="7.5703125" style="1" customWidth="1"/>
    <col min="12590" max="12590" width="0" style="1" hidden="1" customWidth="1"/>
    <col min="12591" max="12592" width="14.28515625" style="1" customWidth="1"/>
    <col min="12593" max="12593" width="20.85546875" style="1" customWidth="1"/>
    <col min="12594" max="12594" width="14.42578125" style="1" customWidth="1"/>
    <col min="12595" max="12595" width="15" style="1" customWidth="1"/>
    <col min="12596" max="12596" width="2.7109375" style="1" customWidth="1"/>
    <col min="12597" max="12597" width="11.7109375" style="1" customWidth="1"/>
    <col min="12598" max="12598" width="11.5703125" style="1" customWidth="1"/>
    <col min="12599" max="12599" width="2.28515625" style="1" customWidth="1"/>
    <col min="12600" max="12600" width="41" style="1" customWidth="1"/>
    <col min="12601" max="12601" width="14.28515625" style="1" customWidth="1"/>
    <col min="12602" max="12603" width="11.5703125" style="1" customWidth="1"/>
    <col min="12604" max="12604" width="21.85546875" style="1" customWidth="1"/>
    <col min="12605" max="12796" width="11.42578125" style="1"/>
    <col min="12797" max="12797" width="21.85546875" style="1" customWidth="1"/>
    <col min="12798" max="12798" width="13.85546875" style="1" customWidth="1"/>
    <col min="12799" max="12799" width="38.7109375" style="1" customWidth="1"/>
    <col min="12800" max="12800" width="3" style="1" bestFit="1" customWidth="1"/>
    <col min="12801" max="12801" width="32.28515625" style="1" customWidth="1"/>
    <col min="12802" max="12802" width="46.28515625" style="1" customWidth="1"/>
    <col min="12803" max="12803" width="19" style="1" customWidth="1"/>
    <col min="12804" max="12804" width="0" style="1" hidden="1" customWidth="1"/>
    <col min="12805" max="12805" width="17.7109375" style="1" customWidth="1"/>
    <col min="12806" max="12806" width="0" style="1" hidden="1" customWidth="1"/>
    <col min="12807" max="12807" width="22.28515625" style="1" customWidth="1"/>
    <col min="12808" max="12808" width="5.28515625" style="1" customWidth="1"/>
    <col min="12809" max="12809" width="36.28515625" style="1" customWidth="1"/>
    <col min="12810" max="12810" width="5.7109375" style="1" customWidth="1"/>
    <col min="12811" max="12811" width="0" style="1" hidden="1" customWidth="1"/>
    <col min="12812" max="12812" width="20.7109375" style="1" customWidth="1"/>
    <col min="12813" max="12813" width="4.85546875" style="1" customWidth="1"/>
    <col min="12814" max="12814" width="0" style="1" hidden="1" customWidth="1"/>
    <col min="12815" max="12815" width="24.7109375" style="1" customWidth="1"/>
    <col min="12816" max="12816" width="12.28515625" style="1" customWidth="1"/>
    <col min="12817" max="12817" width="0" style="1" hidden="1" customWidth="1"/>
    <col min="12818" max="12818" width="3.42578125" style="1" customWidth="1"/>
    <col min="12819" max="12819" width="0" style="1" hidden="1" customWidth="1"/>
    <col min="12820" max="12820" width="17.7109375" style="1" customWidth="1"/>
    <col min="12821" max="12821" width="3.42578125" style="1" customWidth="1"/>
    <col min="12822" max="12822" width="0" style="1" hidden="1" customWidth="1"/>
    <col min="12823" max="12823" width="23.7109375" style="1" customWidth="1"/>
    <col min="12824" max="12824" width="10" style="1" customWidth="1"/>
    <col min="12825" max="12825" width="0" style="1" hidden="1" customWidth="1"/>
    <col min="12826" max="12827" width="14.7109375" style="1" customWidth="1"/>
    <col min="12828" max="12828" width="12.85546875" style="1" customWidth="1"/>
    <col min="12829" max="12829" width="3.28515625" style="1" customWidth="1"/>
    <col min="12830" max="12830" width="30.28515625" style="1" customWidth="1"/>
    <col min="12831" max="12831" width="5" style="1" customWidth="1"/>
    <col min="12832" max="12832" width="0" style="1" hidden="1" customWidth="1"/>
    <col min="12833" max="12833" width="14.28515625" style="1" customWidth="1"/>
    <col min="12834" max="12834" width="5.7109375" style="1" customWidth="1"/>
    <col min="12835" max="12835" width="0" style="1" hidden="1" customWidth="1"/>
    <col min="12836" max="12836" width="17.28515625" style="1" customWidth="1"/>
    <col min="12837" max="12837" width="12.7109375" style="1" customWidth="1"/>
    <col min="12838" max="12838" width="0" style="1" hidden="1" customWidth="1"/>
    <col min="12839" max="12839" width="5.28515625" style="1" customWidth="1"/>
    <col min="12840" max="12840" width="0" style="1" hidden="1" customWidth="1"/>
    <col min="12841" max="12841" width="17" style="1" customWidth="1"/>
    <col min="12842" max="12842" width="6.28515625" style="1" customWidth="1"/>
    <col min="12843" max="12843" width="0" style="1" hidden="1" customWidth="1"/>
    <col min="12844" max="12844" width="14.28515625" style="1" customWidth="1"/>
    <col min="12845" max="12845" width="7.5703125" style="1" customWidth="1"/>
    <col min="12846" max="12846" width="0" style="1" hidden="1" customWidth="1"/>
    <col min="12847" max="12848" width="14.28515625" style="1" customWidth="1"/>
    <col min="12849" max="12849" width="20.85546875" style="1" customWidth="1"/>
    <col min="12850" max="12850" width="14.42578125" style="1" customWidth="1"/>
    <col min="12851" max="12851" width="15" style="1" customWidth="1"/>
    <col min="12852" max="12852" width="2.7109375" style="1" customWidth="1"/>
    <col min="12853" max="12853" width="11.7109375" style="1" customWidth="1"/>
    <col min="12854" max="12854" width="11.5703125" style="1" customWidth="1"/>
    <col min="12855" max="12855" width="2.28515625" style="1" customWidth="1"/>
    <col min="12856" max="12856" width="41" style="1" customWidth="1"/>
    <col min="12857" max="12857" width="14.28515625" style="1" customWidth="1"/>
    <col min="12858" max="12859" width="11.5703125" style="1" customWidth="1"/>
    <col min="12860" max="12860" width="21.85546875" style="1" customWidth="1"/>
    <col min="12861" max="13052" width="11.42578125" style="1"/>
    <col min="13053" max="13053" width="21.85546875" style="1" customWidth="1"/>
    <col min="13054" max="13054" width="13.85546875" style="1" customWidth="1"/>
    <col min="13055" max="13055" width="38.7109375" style="1" customWidth="1"/>
    <col min="13056" max="13056" width="3" style="1" bestFit="1" customWidth="1"/>
    <col min="13057" max="13057" width="32.28515625" style="1" customWidth="1"/>
    <col min="13058" max="13058" width="46.28515625" style="1" customWidth="1"/>
    <col min="13059" max="13059" width="19" style="1" customWidth="1"/>
    <col min="13060" max="13060" width="0" style="1" hidden="1" customWidth="1"/>
    <col min="13061" max="13061" width="17.7109375" style="1" customWidth="1"/>
    <col min="13062" max="13062" width="0" style="1" hidden="1" customWidth="1"/>
    <col min="13063" max="13063" width="22.28515625" style="1" customWidth="1"/>
    <col min="13064" max="13064" width="5.28515625" style="1" customWidth="1"/>
    <col min="13065" max="13065" width="36.28515625" style="1" customWidth="1"/>
    <col min="13066" max="13066" width="5.7109375" style="1" customWidth="1"/>
    <col min="13067" max="13067" width="0" style="1" hidden="1" customWidth="1"/>
    <col min="13068" max="13068" width="20.7109375" style="1" customWidth="1"/>
    <col min="13069" max="13069" width="4.85546875" style="1" customWidth="1"/>
    <col min="13070" max="13070" width="0" style="1" hidden="1" customWidth="1"/>
    <col min="13071" max="13071" width="24.7109375" style="1" customWidth="1"/>
    <col min="13072" max="13072" width="12.28515625" style="1" customWidth="1"/>
    <col min="13073" max="13073" width="0" style="1" hidden="1" customWidth="1"/>
    <col min="13074" max="13074" width="3.42578125" style="1" customWidth="1"/>
    <col min="13075" max="13075" width="0" style="1" hidden="1" customWidth="1"/>
    <col min="13076" max="13076" width="17.7109375" style="1" customWidth="1"/>
    <col min="13077" max="13077" width="3.42578125" style="1" customWidth="1"/>
    <col min="13078" max="13078" width="0" style="1" hidden="1" customWidth="1"/>
    <col min="13079" max="13079" width="23.7109375" style="1" customWidth="1"/>
    <col min="13080" max="13080" width="10" style="1" customWidth="1"/>
    <col min="13081" max="13081" width="0" style="1" hidden="1" customWidth="1"/>
    <col min="13082" max="13083" width="14.7109375" style="1" customWidth="1"/>
    <col min="13084" max="13084" width="12.85546875" style="1" customWidth="1"/>
    <col min="13085" max="13085" width="3.28515625" style="1" customWidth="1"/>
    <col min="13086" max="13086" width="30.28515625" style="1" customWidth="1"/>
    <col min="13087" max="13087" width="5" style="1" customWidth="1"/>
    <col min="13088" max="13088" width="0" style="1" hidden="1" customWidth="1"/>
    <col min="13089" max="13089" width="14.28515625" style="1" customWidth="1"/>
    <col min="13090" max="13090" width="5.7109375" style="1" customWidth="1"/>
    <col min="13091" max="13091" width="0" style="1" hidden="1" customWidth="1"/>
    <col min="13092" max="13092" width="17.28515625" style="1" customWidth="1"/>
    <col min="13093" max="13093" width="12.7109375" style="1" customWidth="1"/>
    <col min="13094" max="13094" width="0" style="1" hidden="1" customWidth="1"/>
    <col min="13095" max="13095" width="5.28515625" style="1" customWidth="1"/>
    <col min="13096" max="13096" width="0" style="1" hidden="1" customWidth="1"/>
    <col min="13097" max="13097" width="17" style="1" customWidth="1"/>
    <col min="13098" max="13098" width="6.28515625" style="1" customWidth="1"/>
    <col min="13099" max="13099" width="0" style="1" hidden="1" customWidth="1"/>
    <col min="13100" max="13100" width="14.28515625" style="1" customWidth="1"/>
    <col min="13101" max="13101" width="7.5703125" style="1" customWidth="1"/>
    <col min="13102" max="13102" width="0" style="1" hidden="1" customWidth="1"/>
    <col min="13103" max="13104" width="14.28515625" style="1" customWidth="1"/>
    <col min="13105" max="13105" width="20.85546875" style="1" customWidth="1"/>
    <col min="13106" max="13106" width="14.42578125" style="1" customWidth="1"/>
    <col min="13107" max="13107" width="15" style="1" customWidth="1"/>
    <col min="13108" max="13108" width="2.7109375" style="1" customWidth="1"/>
    <col min="13109" max="13109" width="11.7109375" style="1" customWidth="1"/>
    <col min="13110" max="13110" width="11.5703125" style="1" customWidth="1"/>
    <col min="13111" max="13111" width="2.28515625" style="1" customWidth="1"/>
    <col min="13112" max="13112" width="41" style="1" customWidth="1"/>
    <col min="13113" max="13113" width="14.28515625" style="1" customWidth="1"/>
    <col min="13114" max="13115" width="11.5703125" style="1" customWidth="1"/>
    <col min="13116" max="13116" width="21.85546875" style="1" customWidth="1"/>
    <col min="13117" max="13308" width="11.42578125" style="1"/>
    <col min="13309" max="13309" width="21.85546875" style="1" customWidth="1"/>
    <col min="13310" max="13310" width="13.85546875" style="1" customWidth="1"/>
    <col min="13311" max="13311" width="38.7109375" style="1" customWidth="1"/>
    <col min="13312" max="13312" width="3" style="1" bestFit="1" customWidth="1"/>
    <col min="13313" max="13313" width="32.28515625" style="1" customWidth="1"/>
    <col min="13314" max="13314" width="46.28515625" style="1" customWidth="1"/>
    <col min="13315" max="13315" width="19" style="1" customWidth="1"/>
    <col min="13316" max="13316" width="0" style="1" hidden="1" customWidth="1"/>
    <col min="13317" max="13317" width="17.7109375" style="1" customWidth="1"/>
    <col min="13318" max="13318" width="0" style="1" hidden="1" customWidth="1"/>
    <col min="13319" max="13319" width="22.28515625" style="1" customWidth="1"/>
    <col min="13320" max="13320" width="5.28515625" style="1" customWidth="1"/>
    <col min="13321" max="13321" width="36.28515625" style="1" customWidth="1"/>
    <col min="13322" max="13322" width="5.7109375" style="1" customWidth="1"/>
    <col min="13323" max="13323" width="0" style="1" hidden="1" customWidth="1"/>
    <col min="13324" max="13324" width="20.7109375" style="1" customWidth="1"/>
    <col min="13325" max="13325" width="4.85546875" style="1" customWidth="1"/>
    <col min="13326" max="13326" width="0" style="1" hidden="1" customWidth="1"/>
    <col min="13327" max="13327" width="24.7109375" style="1" customWidth="1"/>
    <col min="13328" max="13328" width="12.28515625" style="1" customWidth="1"/>
    <col min="13329" max="13329" width="0" style="1" hidden="1" customWidth="1"/>
    <col min="13330" max="13330" width="3.42578125" style="1" customWidth="1"/>
    <col min="13331" max="13331" width="0" style="1" hidden="1" customWidth="1"/>
    <col min="13332" max="13332" width="17.7109375" style="1" customWidth="1"/>
    <col min="13333" max="13333" width="3.42578125" style="1" customWidth="1"/>
    <col min="13334" max="13334" width="0" style="1" hidden="1" customWidth="1"/>
    <col min="13335" max="13335" width="23.7109375" style="1" customWidth="1"/>
    <col min="13336" max="13336" width="10" style="1" customWidth="1"/>
    <col min="13337" max="13337" width="0" style="1" hidden="1" customWidth="1"/>
    <col min="13338" max="13339" width="14.7109375" style="1" customWidth="1"/>
    <col min="13340" max="13340" width="12.85546875" style="1" customWidth="1"/>
    <col min="13341" max="13341" width="3.28515625" style="1" customWidth="1"/>
    <col min="13342" max="13342" width="30.28515625" style="1" customWidth="1"/>
    <col min="13343" max="13343" width="5" style="1" customWidth="1"/>
    <col min="13344" max="13344" width="0" style="1" hidden="1" customWidth="1"/>
    <col min="13345" max="13345" width="14.28515625" style="1" customWidth="1"/>
    <col min="13346" max="13346" width="5.7109375" style="1" customWidth="1"/>
    <col min="13347" max="13347" width="0" style="1" hidden="1" customWidth="1"/>
    <col min="13348" max="13348" width="17.28515625" style="1" customWidth="1"/>
    <col min="13349" max="13349" width="12.7109375" style="1" customWidth="1"/>
    <col min="13350" max="13350" width="0" style="1" hidden="1" customWidth="1"/>
    <col min="13351" max="13351" width="5.28515625" style="1" customWidth="1"/>
    <col min="13352" max="13352" width="0" style="1" hidden="1" customWidth="1"/>
    <col min="13353" max="13353" width="17" style="1" customWidth="1"/>
    <col min="13354" max="13354" width="6.28515625" style="1" customWidth="1"/>
    <col min="13355" max="13355" width="0" style="1" hidden="1" customWidth="1"/>
    <col min="13356" max="13356" width="14.28515625" style="1" customWidth="1"/>
    <col min="13357" max="13357" width="7.5703125" style="1" customWidth="1"/>
    <col min="13358" max="13358" width="0" style="1" hidden="1" customWidth="1"/>
    <col min="13359" max="13360" width="14.28515625" style="1" customWidth="1"/>
    <col min="13361" max="13361" width="20.85546875" style="1" customWidth="1"/>
    <col min="13362" max="13362" width="14.42578125" style="1" customWidth="1"/>
    <col min="13363" max="13363" width="15" style="1" customWidth="1"/>
    <col min="13364" max="13364" width="2.7109375" style="1" customWidth="1"/>
    <col min="13365" max="13365" width="11.7109375" style="1" customWidth="1"/>
    <col min="13366" max="13366" width="11.5703125" style="1" customWidth="1"/>
    <col min="13367" max="13367" width="2.28515625" style="1" customWidth="1"/>
    <col min="13368" max="13368" width="41" style="1" customWidth="1"/>
    <col min="13369" max="13369" width="14.28515625" style="1" customWidth="1"/>
    <col min="13370" max="13371" width="11.5703125" style="1" customWidth="1"/>
    <col min="13372" max="13372" width="21.85546875" style="1" customWidth="1"/>
    <col min="13373" max="13564" width="11.42578125" style="1"/>
    <col min="13565" max="13565" width="21.85546875" style="1" customWidth="1"/>
    <col min="13566" max="13566" width="13.85546875" style="1" customWidth="1"/>
    <col min="13567" max="13567" width="38.7109375" style="1" customWidth="1"/>
    <col min="13568" max="13568" width="3" style="1" bestFit="1" customWidth="1"/>
    <col min="13569" max="13569" width="32.28515625" style="1" customWidth="1"/>
    <col min="13570" max="13570" width="46.28515625" style="1" customWidth="1"/>
    <col min="13571" max="13571" width="19" style="1" customWidth="1"/>
    <col min="13572" max="13572" width="0" style="1" hidden="1" customWidth="1"/>
    <col min="13573" max="13573" width="17.7109375" style="1" customWidth="1"/>
    <col min="13574" max="13574" width="0" style="1" hidden="1" customWidth="1"/>
    <col min="13575" max="13575" width="22.28515625" style="1" customWidth="1"/>
    <col min="13576" max="13576" width="5.28515625" style="1" customWidth="1"/>
    <col min="13577" max="13577" width="36.28515625" style="1" customWidth="1"/>
    <col min="13578" max="13578" width="5.7109375" style="1" customWidth="1"/>
    <col min="13579" max="13579" width="0" style="1" hidden="1" customWidth="1"/>
    <col min="13580" max="13580" width="20.7109375" style="1" customWidth="1"/>
    <col min="13581" max="13581" width="4.85546875" style="1" customWidth="1"/>
    <col min="13582" max="13582" width="0" style="1" hidden="1" customWidth="1"/>
    <col min="13583" max="13583" width="24.7109375" style="1" customWidth="1"/>
    <col min="13584" max="13584" width="12.28515625" style="1" customWidth="1"/>
    <col min="13585" max="13585" width="0" style="1" hidden="1" customWidth="1"/>
    <col min="13586" max="13586" width="3.42578125" style="1" customWidth="1"/>
    <col min="13587" max="13587" width="0" style="1" hidden="1" customWidth="1"/>
    <col min="13588" max="13588" width="17.7109375" style="1" customWidth="1"/>
    <col min="13589" max="13589" width="3.42578125" style="1" customWidth="1"/>
    <col min="13590" max="13590" width="0" style="1" hidden="1" customWidth="1"/>
    <col min="13591" max="13591" width="23.7109375" style="1" customWidth="1"/>
    <col min="13592" max="13592" width="10" style="1" customWidth="1"/>
    <col min="13593" max="13593" width="0" style="1" hidden="1" customWidth="1"/>
    <col min="13594" max="13595" width="14.7109375" style="1" customWidth="1"/>
    <col min="13596" max="13596" width="12.85546875" style="1" customWidth="1"/>
    <col min="13597" max="13597" width="3.28515625" style="1" customWidth="1"/>
    <col min="13598" max="13598" width="30.28515625" style="1" customWidth="1"/>
    <col min="13599" max="13599" width="5" style="1" customWidth="1"/>
    <col min="13600" max="13600" width="0" style="1" hidden="1" customWidth="1"/>
    <col min="13601" max="13601" width="14.28515625" style="1" customWidth="1"/>
    <col min="13602" max="13602" width="5.7109375" style="1" customWidth="1"/>
    <col min="13603" max="13603" width="0" style="1" hidden="1" customWidth="1"/>
    <col min="13604" max="13604" width="17.28515625" style="1" customWidth="1"/>
    <col min="13605" max="13605" width="12.7109375" style="1" customWidth="1"/>
    <col min="13606" max="13606" width="0" style="1" hidden="1" customWidth="1"/>
    <col min="13607" max="13607" width="5.28515625" style="1" customWidth="1"/>
    <col min="13608" max="13608" width="0" style="1" hidden="1" customWidth="1"/>
    <col min="13609" max="13609" width="17" style="1" customWidth="1"/>
    <col min="13610" max="13610" width="6.28515625" style="1" customWidth="1"/>
    <col min="13611" max="13611" width="0" style="1" hidden="1" customWidth="1"/>
    <col min="13612" max="13612" width="14.28515625" style="1" customWidth="1"/>
    <col min="13613" max="13613" width="7.5703125" style="1" customWidth="1"/>
    <col min="13614" max="13614" width="0" style="1" hidden="1" customWidth="1"/>
    <col min="13615" max="13616" width="14.28515625" style="1" customWidth="1"/>
    <col min="13617" max="13617" width="20.85546875" style="1" customWidth="1"/>
    <col min="13618" max="13618" width="14.42578125" style="1" customWidth="1"/>
    <col min="13619" max="13619" width="15" style="1" customWidth="1"/>
    <col min="13620" max="13620" width="2.7109375" style="1" customWidth="1"/>
    <col min="13621" max="13621" width="11.7109375" style="1" customWidth="1"/>
    <col min="13622" max="13622" width="11.5703125" style="1" customWidth="1"/>
    <col min="13623" max="13623" width="2.28515625" style="1" customWidth="1"/>
    <col min="13624" max="13624" width="41" style="1" customWidth="1"/>
    <col min="13625" max="13625" width="14.28515625" style="1" customWidth="1"/>
    <col min="13626" max="13627" width="11.5703125" style="1" customWidth="1"/>
    <col min="13628" max="13628" width="21.85546875" style="1" customWidth="1"/>
    <col min="13629" max="13820" width="11.42578125" style="1"/>
    <col min="13821" max="13821" width="21.85546875" style="1" customWidth="1"/>
    <col min="13822" max="13822" width="13.85546875" style="1" customWidth="1"/>
    <col min="13823" max="13823" width="38.7109375" style="1" customWidth="1"/>
    <col min="13824" max="13824" width="3" style="1" bestFit="1" customWidth="1"/>
    <col min="13825" max="13825" width="32.28515625" style="1" customWidth="1"/>
    <col min="13826" max="13826" width="46.28515625" style="1" customWidth="1"/>
    <col min="13827" max="13827" width="19" style="1" customWidth="1"/>
    <col min="13828" max="13828" width="0" style="1" hidden="1" customWidth="1"/>
    <col min="13829" max="13829" width="17.7109375" style="1" customWidth="1"/>
    <col min="13830" max="13830" width="0" style="1" hidden="1" customWidth="1"/>
    <col min="13831" max="13831" width="22.28515625" style="1" customWidth="1"/>
    <col min="13832" max="13832" width="5.28515625" style="1" customWidth="1"/>
    <col min="13833" max="13833" width="36.28515625" style="1" customWidth="1"/>
    <col min="13834" max="13834" width="5.7109375" style="1" customWidth="1"/>
    <col min="13835" max="13835" width="0" style="1" hidden="1" customWidth="1"/>
    <col min="13836" max="13836" width="20.7109375" style="1" customWidth="1"/>
    <col min="13837" max="13837" width="4.85546875" style="1" customWidth="1"/>
    <col min="13838" max="13838" width="0" style="1" hidden="1" customWidth="1"/>
    <col min="13839" max="13839" width="24.7109375" style="1" customWidth="1"/>
    <col min="13840" max="13840" width="12.28515625" style="1" customWidth="1"/>
    <col min="13841" max="13841" width="0" style="1" hidden="1" customWidth="1"/>
    <col min="13842" max="13842" width="3.42578125" style="1" customWidth="1"/>
    <col min="13843" max="13843" width="0" style="1" hidden="1" customWidth="1"/>
    <col min="13844" max="13844" width="17.7109375" style="1" customWidth="1"/>
    <col min="13845" max="13845" width="3.42578125" style="1" customWidth="1"/>
    <col min="13846" max="13846" width="0" style="1" hidden="1" customWidth="1"/>
    <col min="13847" max="13847" width="23.7109375" style="1" customWidth="1"/>
    <col min="13848" max="13848" width="10" style="1" customWidth="1"/>
    <col min="13849" max="13849" width="0" style="1" hidden="1" customWidth="1"/>
    <col min="13850" max="13851" width="14.7109375" style="1" customWidth="1"/>
    <col min="13852" max="13852" width="12.85546875" style="1" customWidth="1"/>
    <col min="13853" max="13853" width="3.28515625" style="1" customWidth="1"/>
    <col min="13854" max="13854" width="30.28515625" style="1" customWidth="1"/>
    <col min="13855" max="13855" width="5" style="1" customWidth="1"/>
    <col min="13856" max="13856" width="0" style="1" hidden="1" customWidth="1"/>
    <col min="13857" max="13857" width="14.28515625" style="1" customWidth="1"/>
    <col min="13858" max="13858" width="5.7109375" style="1" customWidth="1"/>
    <col min="13859" max="13859" width="0" style="1" hidden="1" customWidth="1"/>
    <col min="13860" max="13860" width="17.28515625" style="1" customWidth="1"/>
    <col min="13861" max="13861" width="12.7109375" style="1" customWidth="1"/>
    <col min="13862" max="13862" width="0" style="1" hidden="1" customWidth="1"/>
    <col min="13863" max="13863" width="5.28515625" style="1" customWidth="1"/>
    <col min="13864" max="13864" width="0" style="1" hidden="1" customWidth="1"/>
    <col min="13865" max="13865" width="17" style="1" customWidth="1"/>
    <col min="13866" max="13866" width="6.28515625" style="1" customWidth="1"/>
    <col min="13867" max="13867" width="0" style="1" hidden="1" customWidth="1"/>
    <col min="13868" max="13868" width="14.28515625" style="1" customWidth="1"/>
    <col min="13869" max="13869" width="7.5703125" style="1" customWidth="1"/>
    <col min="13870" max="13870" width="0" style="1" hidden="1" customWidth="1"/>
    <col min="13871" max="13872" width="14.28515625" style="1" customWidth="1"/>
    <col min="13873" max="13873" width="20.85546875" style="1" customWidth="1"/>
    <col min="13874" max="13874" width="14.42578125" style="1" customWidth="1"/>
    <col min="13875" max="13875" width="15" style="1" customWidth="1"/>
    <col min="13876" max="13876" width="2.7109375" style="1" customWidth="1"/>
    <col min="13877" max="13877" width="11.7109375" style="1" customWidth="1"/>
    <col min="13878" max="13878" width="11.5703125" style="1" customWidth="1"/>
    <col min="13879" max="13879" width="2.28515625" style="1" customWidth="1"/>
    <col min="13880" max="13880" width="41" style="1" customWidth="1"/>
    <col min="13881" max="13881" width="14.28515625" style="1" customWidth="1"/>
    <col min="13882" max="13883" width="11.5703125" style="1" customWidth="1"/>
    <col min="13884" max="13884" width="21.85546875" style="1" customWidth="1"/>
    <col min="13885" max="14076" width="11.42578125" style="1"/>
    <col min="14077" max="14077" width="21.85546875" style="1" customWidth="1"/>
    <col min="14078" max="14078" width="13.85546875" style="1" customWidth="1"/>
    <col min="14079" max="14079" width="38.7109375" style="1" customWidth="1"/>
    <col min="14080" max="14080" width="3" style="1" bestFit="1" customWidth="1"/>
    <col min="14081" max="14081" width="32.28515625" style="1" customWidth="1"/>
    <col min="14082" max="14082" width="46.28515625" style="1" customWidth="1"/>
    <col min="14083" max="14083" width="19" style="1" customWidth="1"/>
    <col min="14084" max="14084" width="0" style="1" hidden="1" customWidth="1"/>
    <col min="14085" max="14085" width="17.7109375" style="1" customWidth="1"/>
    <col min="14086" max="14086" width="0" style="1" hidden="1" customWidth="1"/>
    <col min="14087" max="14087" width="22.28515625" style="1" customWidth="1"/>
    <col min="14088" max="14088" width="5.28515625" style="1" customWidth="1"/>
    <col min="14089" max="14089" width="36.28515625" style="1" customWidth="1"/>
    <col min="14090" max="14090" width="5.7109375" style="1" customWidth="1"/>
    <col min="14091" max="14091" width="0" style="1" hidden="1" customWidth="1"/>
    <col min="14092" max="14092" width="20.7109375" style="1" customWidth="1"/>
    <col min="14093" max="14093" width="4.85546875" style="1" customWidth="1"/>
    <col min="14094" max="14094" width="0" style="1" hidden="1" customWidth="1"/>
    <col min="14095" max="14095" width="24.7109375" style="1" customWidth="1"/>
    <col min="14096" max="14096" width="12.28515625" style="1" customWidth="1"/>
    <col min="14097" max="14097" width="0" style="1" hidden="1" customWidth="1"/>
    <col min="14098" max="14098" width="3.42578125" style="1" customWidth="1"/>
    <col min="14099" max="14099" width="0" style="1" hidden="1" customWidth="1"/>
    <col min="14100" max="14100" width="17.7109375" style="1" customWidth="1"/>
    <col min="14101" max="14101" width="3.42578125" style="1" customWidth="1"/>
    <col min="14102" max="14102" width="0" style="1" hidden="1" customWidth="1"/>
    <col min="14103" max="14103" width="23.7109375" style="1" customWidth="1"/>
    <col min="14104" max="14104" width="10" style="1" customWidth="1"/>
    <col min="14105" max="14105" width="0" style="1" hidden="1" customWidth="1"/>
    <col min="14106" max="14107" width="14.7109375" style="1" customWidth="1"/>
    <col min="14108" max="14108" width="12.85546875" style="1" customWidth="1"/>
    <col min="14109" max="14109" width="3.28515625" style="1" customWidth="1"/>
    <col min="14110" max="14110" width="30.28515625" style="1" customWidth="1"/>
    <col min="14111" max="14111" width="5" style="1" customWidth="1"/>
    <col min="14112" max="14112" width="0" style="1" hidden="1" customWidth="1"/>
    <col min="14113" max="14113" width="14.28515625" style="1" customWidth="1"/>
    <col min="14114" max="14114" width="5.7109375" style="1" customWidth="1"/>
    <col min="14115" max="14115" width="0" style="1" hidden="1" customWidth="1"/>
    <col min="14116" max="14116" width="17.28515625" style="1" customWidth="1"/>
    <col min="14117" max="14117" width="12.7109375" style="1" customWidth="1"/>
    <col min="14118" max="14118" width="0" style="1" hidden="1" customWidth="1"/>
    <col min="14119" max="14119" width="5.28515625" style="1" customWidth="1"/>
    <col min="14120" max="14120" width="0" style="1" hidden="1" customWidth="1"/>
    <col min="14121" max="14121" width="17" style="1" customWidth="1"/>
    <col min="14122" max="14122" width="6.28515625" style="1" customWidth="1"/>
    <col min="14123" max="14123" width="0" style="1" hidden="1" customWidth="1"/>
    <col min="14124" max="14124" width="14.28515625" style="1" customWidth="1"/>
    <col min="14125" max="14125" width="7.5703125" style="1" customWidth="1"/>
    <col min="14126" max="14126" width="0" style="1" hidden="1" customWidth="1"/>
    <col min="14127" max="14128" width="14.28515625" style="1" customWidth="1"/>
    <col min="14129" max="14129" width="20.85546875" style="1" customWidth="1"/>
    <col min="14130" max="14130" width="14.42578125" style="1" customWidth="1"/>
    <col min="14131" max="14131" width="15" style="1" customWidth="1"/>
    <col min="14132" max="14132" width="2.7109375" style="1" customWidth="1"/>
    <col min="14133" max="14133" width="11.7109375" style="1" customWidth="1"/>
    <col min="14134" max="14134" width="11.5703125" style="1" customWidth="1"/>
    <col min="14135" max="14135" width="2.28515625" style="1" customWidth="1"/>
    <col min="14136" max="14136" width="41" style="1" customWidth="1"/>
    <col min="14137" max="14137" width="14.28515625" style="1" customWidth="1"/>
    <col min="14138" max="14139" width="11.5703125" style="1" customWidth="1"/>
    <col min="14140" max="14140" width="21.85546875" style="1" customWidth="1"/>
    <col min="14141" max="14332" width="11.42578125" style="1"/>
    <col min="14333" max="14333" width="21.85546875" style="1" customWidth="1"/>
    <col min="14334" max="14334" width="13.85546875" style="1" customWidth="1"/>
    <col min="14335" max="14335" width="38.7109375" style="1" customWidth="1"/>
    <col min="14336" max="14336" width="3" style="1" bestFit="1" customWidth="1"/>
    <col min="14337" max="14337" width="32.28515625" style="1" customWidth="1"/>
    <col min="14338" max="14338" width="46.28515625" style="1" customWidth="1"/>
    <col min="14339" max="14339" width="19" style="1" customWidth="1"/>
    <col min="14340" max="14340" width="0" style="1" hidden="1" customWidth="1"/>
    <col min="14341" max="14341" width="17.7109375" style="1" customWidth="1"/>
    <col min="14342" max="14342" width="0" style="1" hidden="1" customWidth="1"/>
    <col min="14343" max="14343" width="22.28515625" style="1" customWidth="1"/>
    <col min="14344" max="14344" width="5.28515625" style="1" customWidth="1"/>
    <col min="14345" max="14345" width="36.28515625" style="1" customWidth="1"/>
    <col min="14346" max="14346" width="5.7109375" style="1" customWidth="1"/>
    <col min="14347" max="14347" width="0" style="1" hidden="1" customWidth="1"/>
    <col min="14348" max="14348" width="20.7109375" style="1" customWidth="1"/>
    <col min="14349" max="14349" width="4.85546875" style="1" customWidth="1"/>
    <col min="14350" max="14350" width="0" style="1" hidden="1" customWidth="1"/>
    <col min="14351" max="14351" width="24.7109375" style="1" customWidth="1"/>
    <col min="14352" max="14352" width="12.28515625" style="1" customWidth="1"/>
    <col min="14353" max="14353" width="0" style="1" hidden="1" customWidth="1"/>
    <col min="14354" max="14354" width="3.42578125" style="1" customWidth="1"/>
    <col min="14355" max="14355" width="0" style="1" hidden="1" customWidth="1"/>
    <col min="14356" max="14356" width="17.7109375" style="1" customWidth="1"/>
    <col min="14357" max="14357" width="3.42578125" style="1" customWidth="1"/>
    <col min="14358" max="14358" width="0" style="1" hidden="1" customWidth="1"/>
    <col min="14359" max="14359" width="23.7109375" style="1" customWidth="1"/>
    <col min="14360" max="14360" width="10" style="1" customWidth="1"/>
    <col min="14361" max="14361" width="0" style="1" hidden="1" customWidth="1"/>
    <col min="14362" max="14363" width="14.7109375" style="1" customWidth="1"/>
    <col min="14364" max="14364" width="12.85546875" style="1" customWidth="1"/>
    <col min="14365" max="14365" width="3.28515625" style="1" customWidth="1"/>
    <col min="14366" max="14366" width="30.28515625" style="1" customWidth="1"/>
    <col min="14367" max="14367" width="5" style="1" customWidth="1"/>
    <col min="14368" max="14368" width="0" style="1" hidden="1" customWidth="1"/>
    <col min="14369" max="14369" width="14.28515625" style="1" customWidth="1"/>
    <col min="14370" max="14370" width="5.7109375" style="1" customWidth="1"/>
    <col min="14371" max="14371" width="0" style="1" hidden="1" customWidth="1"/>
    <col min="14372" max="14372" width="17.28515625" style="1" customWidth="1"/>
    <col min="14373" max="14373" width="12.7109375" style="1" customWidth="1"/>
    <col min="14374" max="14374" width="0" style="1" hidden="1" customWidth="1"/>
    <col min="14375" max="14375" width="5.28515625" style="1" customWidth="1"/>
    <col min="14376" max="14376" width="0" style="1" hidden="1" customWidth="1"/>
    <col min="14377" max="14377" width="17" style="1" customWidth="1"/>
    <col min="14378" max="14378" width="6.28515625" style="1" customWidth="1"/>
    <col min="14379" max="14379" width="0" style="1" hidden="1" customWidth="1"/>
    <col min="14380" max="14380" width="14.28515625" style="1" customWidth="1"/>
    <col min="14381" max="14381" width="7.5703125" style="1" customWidth="1"/>
    <col min="14382" max="14382" width="0" style="1" hidden="1" customWidth="1"/>
    <col min="14383" max="14384" width="14.28515625" style="1" customWidth="1"/>
    <col min="14385" max="14385" width="20.85546875" style="1" customWidth="1"/>
    <col min="14386" max="14386" width="14.42578125" style="1" customWidth="1"/>
    <col min="14387" max="14387" width="15" style="1" customWidth="1"/>
    <col min="14388" max="14388" width="2.7109375" style="1" customWidth="1"/>
    <col min="14389" max="14389" width="11.7109375" style="1" customWidth="1"/>
    <col min="14390" max="14390" width="11.5703125" style="1" customWidth="1"/>
    <col min="14391" max="14391" width="2.28515625" style="1" customWidth="1"/>
    <col min="14392" max="14392" width="41" style="1" customWidth="1"/>
    <col min="14393" max="14393" width="14.28515625" style="1" customWidth="1"/>
    <col min="14394" max="14395" width="11.5703125" style="1" customWidth="1"/>
    <col min="14396" max="14396" width="21.85546875" style="1" customWidth="1"/>
    <col min="14397" max="14588" width="11.42578125" style="1"/>
    <col min="14589" max="14589" width="21.85546875" style="1" customWidth="1"/>
    <col min="14590" max="14590" width="13.85546875" style="1" customWidth="1"/>
    <col min="14591" max="14591" width="38.7109375" style="1" customWidth="1"/>
    <col min="14592" max="14592" width="3" style="1" bestFit="1" customWidth="1"/>
    <col min="14593" max="14593" width="32.28515625" style="1" customWidth="1"/>
    <col min="14594" max="14594" width="46.28515625" style="1" customWidth="1"/>
    <col min="14595" max="14595" width="19" style="1" customWidth="1"/>
    <col min="14596" max="14596" width="0" style="1" hidden="1" customWidth="1"/>
    <col min="14597" max="14597" width="17.7109375" style="1" customWidth="1"/>
    <col min="14598" max="14598" width="0" style="1" hidden="1" customWidth="1"/>
    <col min="14599" max="14599" width="22.28515625" style="1" customWidth="1"/>
    <col min="14600" max="14600" width="5.28515625" style="1" customWidth="1"/>
    <col min="14601" max="14601" width="36.28515625" style="1" customWidth="1"/>
    <col min="14602" max="14602" width="5.7109375" style="1" customWidth="1"/>
    <col min="14603" max="14603" width="0" style="1" hidden="1" customWidth="1"/>
    <col min="14604" max="14604" width="20.7109375" style="1" customWidth="1"/>
    <col min="14605" max="14605" width="4.85546875" style="1" customWidth="1"/>
    <col min="14606" max="14606" width="0" style="1" hidden="1" customWidth="1"/>
    <col min="14607" max="14607" width="24.7109375" style="1" customWidth="1"/>
    <col min="14608" max="14608" width="12.28515625" style="1" customWidth="1"/>
    <col min="14609" max="14609" width="0" style="1" hidden="1" customWidth="1"/>
    <col min="14610" max="14610" width="3.42578125" style="1" customWidth="1"/>
    <col min="14611" max="14611" width="0" style="1" hidden="1" customWidth="1"/>
    <col min="14612" max="14612" width="17.7109375" style="1" customWidth="1"/>
    <col min="14613" max="14613" width="3.42578125" style="1" customWidth="1"/>
    <col min="14614" max="14614" width="0" style="1" hidden="1" customWidth="1"/>
    <col min="14615" max="14615" width="23.7109375" style="1" customWidth="1"/>
    <col min="14616" max="14616" width="10" style="1" customWidth="1"/>
    <col min="14617" max="14617" width="0" style="1" hidden="1" customWidth="1"/>
    <col min="14618" max="14619" width="14.7109375" style="1" customWidth="1"/>
    <col min="14620" max="14620" width="12.85546875" style="1" customWidth="1"/>
    <col min="14621" max="14621" width="3.28515625" style="1" customWidth="1"/>
    <col min="14622" max="14622" width="30.28515625" style="1" customWidth="1"/>
    <col min="14623" max="14623" width="5" style="1" customWidth="1"/>
    <col min="14624" max="14624" width="0" style="1" hidden="1" customWidth="1"/>
    <col min="14625" max="14625" width="14.28515625" style="1" customWidth="1"/>
    <col min="14626" max="14626" width="5.7109375" style="1" customWidth="1"/>
    <col min="14627" max="14627" width="0" style="1" hidden="1" customWidth="1"/>
    <col min="14628" max="14628" width="17.28515625" style="1" customWidth="1"/>
    <col min="14629" max="14629" width="12.7109375" style="1" customWidth="1"/>
    <col min="14630" max="14630" width="0" style="1" hidden="1" customWidth="1"/>
    <col min="14631" max="14631" width="5.28515625" style="1" customWidth="1"/>
    <col min="14632" max="14632" width="0" style="1" hidden="1" customWidth="1"/>
    <col min="14633" max="14633" width="17" style="1" customWidth="1"/>
    <col min="14634" max="14634" width="6.28515625" style="1" customWidth="1"/>
    <col min="14635" max="14635" width="0" style="1" hidden="1" customWidth="1"/>
    <col min="14636" max="14636" width="14.28515625" style="1" customWidth="1"/>
    <col min="14637" max="14637" width="7.5703125" style="1" customWidth="1"/>
    <col min="14638" max="14638" width="0" style="1" hidden="1" customWidth="1"/>
    <col min="14639" max="14640" width="14.28515625" style="1" customWidth="1"/>
    <col min="14641" max="14641" width="20.85546875" style="1" customWidth="1"/>
    <col min="14642" max="14642" width="14.42578125" style="1" customWidth="1"/>
    <col min="14643" max="14643" width="15" style="1" customWidth="1"/>
    <col min="14644" max="14644" width="2.7109375" style="1" customWidth="1"/>
    <col min="14645" max="14645" width="11.7109375" style="1" customWidth="1"/>
    <col min="14646" max="14646" width="11.5703125" style="1" customWidth="1"/>
    <col min="14647" max="14647" width="2.28515625" style="1" customWidth="1"/>
    <col min="14648" max="14648" width="41" style="1" customWidth="1"/>
    <col min="14649" max="14649" width="14.28515625" style="1" customWidth="1"/>
    <col min="14650" max="14651" width="11.5703125" style="1" customWidth="1"/>
    <col min="14652" max="14652" width="21.85546875" style="1" customWidth="1"/>
    <col min="14653" max="14844" width="11.42578125" style="1"/>
    <col min="14845" max="14845" width="21.85546875" style="1" customWidth="1"/>
    <col min="14846" max="14846" width="13.85546875" style="1" customWidth="1"/>
    <col min="14847" max="14847" width="38.7109375" style="1" customWidth="1"/>
    <col min="14848" max="14848" width="3" style="1" bestFit="1" customWidth="1"/>
    <col min="14849" max="14849" width="32.28515625" style="1" customWidth="1"/>
    <col min="14850" max="14850" width="46.28515625" style="1" customWidth="1"/>
    <col min="14851" max="14851" width="19" style="1" customWidth="1"/>
    <col min="14852" max="14852" width="0" style="1" hidden="1" customWidth="1"/>
    <col min="14853" max="14853" width="17.7109375" style="1" customWidth="1"/>
    <col min="14854" max="14854" width="0" style="1" hidden="1" customWidth="1"/>
    <col min="14855" max="14855" width="22.28515625" style="1" customWidth="1"/>
    <col min="14856" max="14856" width="5.28515625" style="1" customWidth="1"/>
    <col min="14857" max="14857" width="36.28515625" style="1" customWidth="1"/>
    <col min="14858" max="14858" width="5.7109375" style="1" customWidth="1"/>
    <col min="14859" max="14859" width="0" style="1" hidden="1" customWidth="1"/>
    <col min="14860" max="14860" width="20.7109375" style="1" customWidth="1"/>
    <col min="14861" max="14861" width="4.85546875" style="1" customWidth="1"/>
    <col min="14862" max="14862" width="0" style="1" hidden="1" customWidth="1"/>
    <col min="14863" max="14863" width="24.7109375" style="1" customWidth="1"/>
    <col min="14864" max="14864" width="12.28515625" style="1" customWidth="1"/>
    <col min="14865" max="14865" width="0" style="1" hidden="1" customWidth="1"/>
    <col min="14866" max="14866" width="3.42578125" style="1" customWidth="1"/>
    <col min="14867" max="14867" width="0" style="1" hidden="1" customWidth="1"/>
    <col min="14868" max="14868" width="17.7109375" style="1" customWidth="1"/>
    <col min="14869" max="14869" width="3.42578125" style="1" customWidth="1"/>
    <col min="14870" max="14870" width="0" style="1" hidden="1" customWidth="1"/>
    <col min="14871" max="14871" width="23.7109375" style="1" customWidth="1"/>
    <col min="14872" max="14872" width="10" style="1" customWidth="1"/>
    <col min="14873" max="14873" width="0" style="1" hidden="1" customWidth="1"/>
    <col min="14874" max="14875" width="14.7109375" style="1" customWidth="1"/>
    <col min="14876" max="14876" width="12.85546875" style="1" customWidth="1"/>
    <col min="14877" max="14877" width="3.28515625" style="1" customWidth="1"/>
    <col min="14878" max="14878" width="30.28515625" style="1" customWidth="1"/>
    <col min="14879" max="14879" width="5" style="1" customWidth="1"/>
    <col min="14880" max="14880" width="0" style="1" hidden="1" customWidth="1"/>
    <col min="14881" max="14881" width="14.28515625" style="1" customWidth="1"/>
    <col min="14882" max="14882" width="5.7109375" style="1" customWidth="1"/>
    <col min="14883" max="14883" width="0" style="1" hidden="1" customWidth="1"/>
    <col min="14884" max="14884" width="17.28515625" style="1" customWidth="1"/>
    <col min="14885" max="14885" width="12.7109375" style="1" customWidth="1"/>
    <col min="14886" max="14886" width="0" style="1" hidden="1" customWidth="1"/>
    <col min="14887" max="14887" width="5.28515625" style="1" customWidth="1"/>
    <col min="14888" max="14888" width="0" style="1" hidden="1" customWidth="1"/>
    <col min="14889" max="14889" width="17" style="1" customWidth="1"/>
    <col min="14890" max="14890" width="6.28515625" style="1" customWidth="1"/>
    <col min="14891" max="14891" width="0" style="1" hidden="1" customWidth="1"/>
    <col min="14892" max="14892" width="14.28515625" style="1" customWidth="1"/>
    <col min="14893" max="14893" width="7.5703125" style="1" customWidth="1"/>
    <col min="14894" max="14894" width="0" style="1" hidden="1" customWidth="1"/>
    <col min="14895" max="14896" width="14.28515625" style="1" customWidth="1"/>
    <col min="14897" max="14897" width="20.85546875" style="1" customWidth="1"/>
    <col min="14898" max="14898" width="14.42578125" style="1" customWidth="1"/>
    <col min="14899" max="14899" width="15" style="1" customWidth="1"/>
    <col min="14900" max="14900" width="2.7109375" style="1" customWidth="1"/>
    <col min="14901" max="14901" width="11.7109375" style="1" customWidth="1"/>
    <col min="14902" max="14902" width="11.5703125" style="1" customWidth="1"/>
    <col min="14903" max="14903" width="2.28515625" style="1" customWidth="1"/>
    <col min="14904" max="14904" width="41" style="1" customWidth="1"/>
    <col min="14905" max="14905" width="14.28515625" style="1" customWidth="1"/>
    <col min="14906" max="14907" width="11.5703125" style="1" customWidth="1"/>
    <col min="14908" max="14908" width="21.85546875" style="1" customWidth="1"/>
    <col min="14909" max="15100" width="11.42578125" style="1"/>
    <col min="15101" max="15101" width="21.85546875" style="1" customWidth="1"/>
    <col min="15102" max="15102" width="13.85546875" style="1" customWidth="1"/>
    <col min="15103" max="15103" width="38.7109375" style="1" customWidth="1"/>
    <col min="15104" max="15104" width="3" style="1" bestFit="1" customWidth="1"/>
    <col min="15105" max="15105" width="32.28515625" style="1" customWidth="1"/>
    <col min="15106" max="15106" width="46.28515625" style="1" customWidth="1"/>
    <col min="15107" max="15107" width="19" style="1" customWidth="1"/>
    <col min="15108" max="15108" width="0" style="1" hidden="1" customWidth="1"/>
    <col min="15109" max="15109" width="17.7109375" style="1" customWidth="1"/>
    <col min="15110" max="15110" width="0" style="1" hidden="1" customWidth="1"/>
    <col min="15111" max="15111" width="22.28515625" style="1" customWidth="1"/>
    <col min="15112" max="15112" width="5.28515625" style="1" customWidth="1"/>
    <col min="15113" max="15113" width="36.28515625" style="1" customWidth="1"/>
    <col min="15114" max="15114" width="5.7109375" style="1" customWidth="1"/>
    <col min="15115" max="15115" width="0" style="1" hidden="1" customWidth="1"/>
    <col min="15116" max="15116" width="20.7109375" style="1" customWidth="1"/>
    <col min="15117" max="15117" width="4.85546875" style="1" customWidth="1"/>
    <col min="15118" max="15118" width="0" style="1" hidden="1" customWidth="1"/>
    <col min="15119" max="15119" width="24.7109375" style="1" customWidth="1"/>
    <col min="15120" max="15120" width="12.28515625" style="1" customWidth="1"/>
    <col min="15121" max="15121" width="0" style="1" hidden="1" customWidth="1"/>
    <col min="15122" max="15122" width="3.42578125" style="1" customWidth="1"/>
    <col min="15123" max="15123" width="0" style="1" hidden="1" customWidth="1"/>
    <col min="15124" max="15124" width="17.7109375" style="1" customWidth="1"/>
    <col min="15125" max="15125" width="3.42578125" style="1" customWidth="1"/>
    <col min="15126" max="15126" width="0" style="1" hidden="1" customWidth="1"/>
    <col min="15127" max="15127" width="23.7109375" style="1" customWidth="1"/>
    <col min="15128" max="15128" width="10" style="1" customWidth="1"/>
    <col min="15129" max="15129" width="0" style="1" hidden="1" customWidth="1"/>
    <col min="15130" max="15131" width="14.7109375" style="1" customWidth="1"/>
    <col min="15132" max="15132" width="12.85546875" style="1" customWidth="1"/>
    <col min="15133" max="15133" width="3.28515625" style="1" customWidth="1"/>
    <col min="15134" max="15134" width="30.28515625" style="1" customWidth="1"/>
    <col min="15135" max="15135" width="5" style="1" customWidth="1"/>
    <col min="15136" max="15136" width="0" style="1" hidden="1" customWidth="1"/>
    <col min="15137" max="15137" width="14.28515625" style="1" customWidth="1"/>
    <col min="15138" max="15138" width="5.7109375" style="1" customWidth="1"/>
    <col min="15139" max="15139" width="0" style="1" hidden="1" customWidth="1"/>
    <col min="15140" max="15140" width="17.28515625" style="1" customWidth="1"/>
    <col min="15141" max="15141" width="12.7109375" style="1" customWidth="1"/>
    <col min="15142" max="15142" width="0" style="1" hidden="1" customWidth="1"/>
    <col min="15143" max="15143" width="5.28515625" style="1" customWidth="1"/>
    <col min="15144" max="15144" width="0" style="1" hidden="1" customWidth="1"/>
    <col min="15145" max="15145" width="17" style="1" customWidth="1"/>
    <col min="15146" max="15146" width="6.28515625" style="1" customWidth="1"/>
    <col min="15147" max="15147" width="0" style="1" hidden="1" customWidth="1"/>
    <col min="15148" max="15148" width="14.28515625" style="1" customWidth="1"/>
    <col min="15149" max="15149" width="7.5703125" style="1" customWidth="1"/>
    <col min="15150" max="15150" width="0" style="1" hidden="1" customWidth="1"/>
    <col min="15151" max="15152" width="14.28515625" style="1" customWidth="1"/>
    <col min="15153" max="15153" width="20.85546875" style="1" customWidth="1"/>
    <col min="15154" max="15154" width="14.42578125" style="1" customWidth="1"/>
    <col min="15155" max="15155" width="15" style="1" customWidth="1"/>
    <col min="15156" max="15156" width="2.7109375" style="1" customWidth="1"/>
    <col min="15157" max="15157" width="11.7109375" style="1" customWidth="1"/>
    <col min="15158" max="15158" width="11.5703125" style="1" customWidth="1"/>
    <col min="15159" max="15159" width="2.28515625" style="1" customWidth="1"/>
    <col min="15160" max="15160" width="41" style="1" customWidth="1"/>
    <col min="15161" max="15161" width="14.28515625" style="1" customWidth="1"/>
    <col min="15162" max="15163" width="11.5703125" style="1" customWidth="1"/>
    <col min="15164" max="15164" width="21.85546875" style="1" customWidth="1"/>
    <col min="15165" max="15356" width="11.42578125" style="1"/>
    <col min="15357" max="15357" width="21.85546875" style="1" customWidth="1"/>
    <col min="15358" max="15358" width="13.85546875" style="1" customWidth="1"/>
    <col min="15359" max="15359" width="38.7109375" style="1" customWidth="1"/>
    <col min="15360" max="15360" width="3" style="1" bestFit="1" customWidth="1"/>
    <col min="15361" max="15361" width="32.28515625" style="1" customWidth="1"/>
    <col min="15362" max="15362" width="46.28515625" style="1" customWidth="1"/>
    <col min="15363" max="15363" width="19" style="1" customWidth="1"/>
    <col min="15364" max="15364" width="0" style="1" hidden="1" customWidth="1"/>
    <col min="15365" max="15365" width="17.7109375" style="1" customWidth="1"/>
    <col min="15366" max="15366" width="0" style="1" hidden="1" customWidth="1"/>
    <col min="15367" max="15367" width="22.28515625" style="1" customWidth="1"/>
    <col min="15368" max="15368" width="5.28515625" style="1" customWidth="1"/>
    <col min="15369" max="15369" width="36.28515625" style="1" customWidth="1"/>
    <col min="15370" max="15370" width="5.7109375" style="1" customWidth="1"/>
    <col min="15371" max="15371" width="0" style="1" hidden="1" customWidth="1"/>
    <col min="15372" max="15372" width="20.7109375" style="1" customWidth="1"/>
    <col min="15373" max="15373" width="4.85546875" style="1" customWidth="1"/>
    <col min="15374" max="15374" width="0" style="1" hidden="1" customWidth="1"/>
    <col min="15375" max="15375" width="24.7109375" style="1" customWidth="1"/>
    <col min="15376" max="15376" width="12.28515625" style="1" customWidth="1"/>
    <col min="15377" max="15377" width="0" style="1" hidden="1" customWidth="1"/>
    <col min="15378" max="15378" width="3.42578125" style="1" customWidth="1"/>
    <col min="15379" max="15379" width="0" style="1" hidden="1" customWidth="1"/>
    <col min="15380" max="15380" width="17.7109375" style="1" customWidth="1"/>
    <col min="15381" max="15381" width="3.42578125" style="1" customWidth="1"/>
    <col min="15382" max="15382" width="0" style="1" hidden="1" customWidth="1"/>
    <col min="15383" max="15383" width="23.7109375" style="1" customWidth="1"/>
    <col min="15384" max="15384" width="10" style="1" customWidth="1"/>
    <col min="15385" max="15385" width="0" style="1" hidden="1" customWidth="1"/>
    <col min="15386" max="15387" width="14.7109375" style="1" customWidth="1"/>
    <col min="15388" max="15388" width="12.85546875" style="1" customWidth="1"/>
    <col min="15389" max="15389" width="3.28515625" style="1" customWidth="1"/>
    <col min="15390" max="15390" width="30.28515625" style="1" customWidth="1"/>
    <col min="15391" max="15391" width="5" style="1" customWidth="1"/>
    <col min="15392" max="15392" width="0" style="1" hidden="1" customWidth="1"/>
    <col min="15393" max="15393" width="14.28515625" style="1" customWidth="1"/>
    <col min="15394" max="15394" width="5.7109375" style="1" customWidth="1"/>
    <col min="15395" max="15395" width="0" style="1" hidden="1" customWidth="1"/>
    <col min="15396" max="15396" width="17.28515625" style="1" customWidth="1"/>
    <col min="15397" max="15397" width="12.7109375" style="1" customWidth="1"/>
    <col min="15398" max="15398" width="0" style="1" hidden="1" customWidth="1"/>
    <col min="15399" max="15399" width="5.28515625" style="1" customWidth="1"/>
    <col min="15400" max="15400" width="0" style="1" hidden="1" customWidth="1"/>
    <col min="15401" max="15401" width="17" style="1" customWidth="1"/>
    <col min="15402" max="15402" width="6.28515625" style="1" customWidth="1"/>
    <col min="15403" max="15403" width="0" style="1" hidden="1" customWidth="1"/>
    <col min="15404" max="15404" width="14.28515625" style="1" customWidth="1"/>
    <col min="15405" max="15405" width="7.5703125" style="1" customWidth="1"/>
    <col min="15406" max="15406" width="0" style="1" hidden="1" customWidth="1"/>
    <col min="15407" max="15408" width="14.28515625" style="1" customWidth="1"/>
    <col min="15409" max="15409" width="20.85546875" style="1" customWidth="1"/>
    <col min="15410" max="15410" width="14.42578125" style="1" customWidth="1"/>
    <col min="15411" max="15411" width="15" style="1" customWidth="1"/>
    <col min="15412" max="15412" width="2.7109375" style="1" customWidth="1"/>
    <col min="15413" max="15413" width="11.7109375" style="1" customWidth="1"/>
    <col min="15414" max="15414" width="11.5703125" style="1" customWidth="1"/>
    <col min="15415" max="15415" width="2.28515625" style="1" customWidth="1"/>
    <col min="15416" max="15416" width="41" style="1" customWidth="1"/>
    <col min="15417" max="15417" width="14.28515625" style="1" customWidth="1"/>
    <col min="15418" max="15419" width="11.5703125" style="1" customWidth="1"/>
    <col min="15420" max="15420" width="21.85546875" style="1" customWidth="1"/>
    <col min="15421" max="15612" width="11.42578125" style="1"/>
    <col min="15613" max="15613" width="21.85546875" style="1" customWidth="1"/>
    <col min="15614" max="15614" width="13.85546875" style="1" customWidth="1"/>
    <col min="15615" max="15615" width="38.7109375" style="1" customWidth="1"/>
    <col min="15616" max="15616" width="3" style="1" bestFit="1" customWidth="1"/>
    <col min="15617" max="15617" width="32.28515625" style="1" customWidth="1"/>
    <col min="15618" max="15618" width="46.28515625" style="1" customWidth="1"/>
    <col min="15619" max="15619" width="19" style="1" customWidth="1"/>
    <col min="15620" max="15620" width="0" style="1" hidden="1" customWidth="1"/>
    <col min="15621" max="15621" width="17.7109375" style="1" customWidth="1"/>
    <col min="15622" max="15622" width="0" style="1" hidden="1" customWidth="1"/>
    <col min="15623" max="15623" width="22.28515625" style="1" customWidth="1"/>
    <col min="15624" max="15624" width="5.28515625" style="1" customWidth="1"/>
    <col min="15625" max="15625" width="36.28515625" style="1" customWidth="1"/>
    <col min="15626" max="15626" width="5.7109375" style="1" customWidth="1"/>
    <col min="15627" max="15627" width="0" style="1" hidden="1" customWidth="1"/>
    <col min="15628" max="15628" width="20.7109375" style="1" customWidth="1"/>
    <col min="15629" max="15629" width="4.85546875" style="1" customWidth="1"/>
    <col min="15630" max="15630" width="0" style="1" hidden="1" customWidth="1"/>
    <col min="15631" max="15631" width="24.7109375" style="1" customWidth="1"/>
    <col min="15632" max="15632" width="12.28515625" style="1" customWidth="1"/>
    <col min="15633" max="15633" width="0" style="1" hidden="1" customWidth="1"/>
    <col min="15634" max="15634" width="3.42578125" style="1" customWidth="1"/>
    <col min="15635" max="15635" width="0" style="1" hidden="1" customWidth="1"/>
    <col min="15636" max="15636" width="17.7109375" style="1" customWidth="1"/>
    <col min="15637" max="15637" width="3.42578125" style="1" customWidth="1"/>
    <col min="15638" max="15638" width="0" style="1" hidden="1" customWidth="1"/>
    <col min="15639" max="15639" width="23.7109375" style="1" customWidth="1"/>
    <col min="15640" max="15640" width="10" style="1" customWidth="1"/>
    <col min="15641" max="15641" width="0" style="1" hidden="1" customWidth="1"/>
    <col min="15642" max="15643" width="14.7109375" style="1" customWidth="1"/>
    <col min="15644" max="15644" width="12.85546875" style="1" customWidth="1"/>
    <col min="15645" max="15645" width="3.28515625" style="1" customWidth="1"/>
    <col min="15646" max="15646" width="30.28515625" style="1" customWidth="1"/>
    <col min="15647" max="15647" width="5" style="1" customWidth="1"/>
    <col min="15648" max="15648" width="0" style="1" hidden="1" customWidth="1"/>
    <col min="15649" max="15649" width="14.28515625" style="1" customWidth="1"/>
    <col min="15650" max="15650" width="5.7109375" style="1" customWidth="1"/>
    <col min="15651" max="15651" width="0" style="1" hidden="1" customWidth="1"/>
    <col min="15652" max="15652" width="17.28515625" style="1" customWidth="1"/>
    <col min="15653" max="15653" width="12.7109375" style="1" customWidth="1"/>
    <col min="15654" max="15654" width="0" style="1" hidden="1" customWidth="1"/>
    <col min="15655" max="15655" width="5.28515625" style="1" customWidth="1"/>
    <col min="15656" max="15656" width="0" style="1" hidden="1" customWidth="1"/>
    <col min="15657" max="15657" width="17" style="1" customWidth="1"/>
    <col min="15658" max="15658" width="6.28515625" style="1" customWidth="1"/>
    <col min="15659" max="15659" width="0" style="1" hidden="1" customWidth="1"/>
    <col min="15660" max="15660" width="14.28515625" style="1" customWidth="1"/>
    <col min="15661" max="15661" width="7.5703125" style="1" customWidth="1"/>
    <col min="15662" max="15662" width="0" style="1" hidden="1" customWidth="1"/>
    <col min="15663" max="15664" width="14.28515625" style="1" customWidth="1"/>
    <col min="15665" max="15665" width="20.85546875" style="1" customWidth="1"/>
    <col min="15666" max="15666" width="14.42578125" style="1" customWidth="1"/>
    <col min="15667" max="15667" width="15" style="1" customWidth="1"/>
    <col min="15668" max="15668" width="2.7109375" style="1" customWidth="1"/>
    <col min="15669" max="15669" width="11.7109375" style="1" customWidth="1"/>
    <col min="15670" max="15670" width="11.5703125" style="1" customWidth="1"/>
    <col min="15671" max="15671" width="2.28515625" style="1" customWidth="1"/>
    <col min="15672" max="15672" width="41" style="1" customWidth="1"/>
    <col min="15673" max="15673" width="14.28515625" style="1" customWidth="1"/>
    <col min="15674" max="15675" width="11.5703125" style="1" customWidth="1"/>
    <col min="15676" max="15676" width="21.85546875" style="1" customWidth="1"/>
    <col min="15677" max="15868" width="11.42578125" style="1"/>
    <col min="15869" max="15869" width="21.85546875" style="1" customWidth="1"/>
    <col min="15870" max="15870" width="13.85546875" style="1" customWidth="1"/>
    <col min="15871" max="15871" width="38.7109375" style="1" customWidth="1"/>
    <col min="15872" max="15872" width="3" style="1" bestFit="1" customWidth="1"/>
    <col min="15873" max="15873" width="32.28515625" style="1" customWidth="1"/>
    <col min="15874" max="15874" width="46.28515625" style="1" customWidth="1"/>
    <col min="15875" max="15875" width="19" style="1" customWidth="1"/>
    <col min="15876" max="15876" width="0" style="1" hidden="1" customWidth="1"/>
    <col min="15877" max="15877" width="17.7109375" style="1" customWidth="1"/>
    <col min="15878" max="15878" width="0" style="1" hidden="1" customWidth="1"/>
    <col min="15879" max="15879" width="22.28515625" style="1" customWidth="1"/>
    <col min="15880" max="15880" width="5.28515625" style="1" customWidth="1"/>
    <col min="15881" max="15881" width="36.28515625" style="1" customWidth="1"/>
    <col min="15882" max="15882" width="5.7109375" style="1" customWidth="1"/>
    <col min="15883" max="15883" width="0" style="1" hidden="1" customWidth="1"/>
    <col min="15884" max="15884" width="20.7109375" style="1" customWidth="1"/>
    <col min="15885" max="15885" width="4.85546875" style="1" customWidth="1"/>
    <col min="15886" max="15886" width="0" style="1" hidden="1" customWidth="1"/>
    <col min="15887" max="15887" width="24.7109375" style="1" customWidth="1"/>
    <col min="15888" max="15888" width="12.28515625" style="1" customWidth="1"/>
    <col min="15889" max="15889" width="0" style="1" hidden="1" customWidth="1"/>
    <col min="15890" max="15890" width="3.42578125" style="1" customWidth="1"/>
    <col min="15891" max="15891" width="0" style="1" hidden="1" customWidth="1"/>
    <col min="15892" max="15892" width="17.7109375" style="1" customWidth="1"/>
    <col min="15893" max="15893" width="3.42578125" style="1" customWidth="1"/>
    <col min="15894" max="15894" width="0" style="1" hidden="1" customWidth="1"/>
    <col min="15895" max="15895" width="23.7109375" style="1" customWidth="1"/>
    <col min="15896" max="15896" width="10" style="1" customWidth="1"/>
    <col min="15897" max="15897" width="0" style="1" hidden="1" customWidth="1"/>
    <col min="15898" max="15899" width="14.7109375" style="1" customWidth="1"/>
    <col min="15900" max="15900" width="12.85546875" style="1" customWidth="1"/>
    <col min="15901" max="15901" width="3.28515625" style="1" customWidth="1"/>
    <col min="15902" max="15902" width="30.28515625" style="1" customWidth="1"/>
    <col min="15903" max="15903" width="5" style="1" customWidth="1"/>
    <col min="15904" max="15904" width="0" style="1" hidden="1" customWidth="1"/>
    <col min="15905" max="15905" width="14.28515625" style="1" customWidth="1"/>
    <col min="15906" max="15906" width="5.7109375" style="1" customWidth="1"/>
    <col min="15907" max="15907" width="0" style="1" hidden="1" customWidth="1"/>
    <col min="15908" max="15908" width="17.28515625" style="1" customWidth="1"/>
    <col min="15909" max="15909" width="12.7109375" style="1" customWidth="1"/>
    <col min="15910" max="15910" width="0" style="1" hidden="1" customWidth="1"/>
    <col min="15911" max="15911" width="5.28515625" style="1" customWidth="1"/>
    <col min="15912" max="15912" width="0" style="1" hidden="1" customWidth="1"/>
    <col min="15913" max="15913" width="17" style="1" customWidth="1"/>
    <col min="15914" max="15914" width="6.28515625" style="1" customWidth="1"/>
    <col min="15915" max="15915" width="0" style="1" hidden="1" customWidth="1"/>
    <col min="15916" max="15916" width="14.28515625" style="1" customWidth="1"/>
    <col min="15917" max="15917" width="7.5703125" style="1" customWidth="1"/>
    <col min="15918" max="15918" width="0" style="1" hidden="1" customWidth="1"/>
    <col min="15919" max="15920" width="14.28515625" style="1" customWidth="1"/>
    <col min="15921" max="15921" width="20.85546875" style="1" customWidth="1"/>
    <col min="15922" max="15922" width="14.42578125" style="1" customWidth="1"/>
    <col min="15923" max="15923" width="15" style="1" customWidth="1"/>
    <col min="15924" max="15924" width="2.7109375" style="1" customWidth="1"/>
    <col min="15925" max="15925" width="11.7109375" style="1" customWidth="1"/>
    <col min="15926" max="15926" width="11.5703125" style="1" customWidth="1"/>
    <col min="15927" max="15927" width="2.28515625" style="1" customWidth="1"/>
    <col min="15928" max="15928" width="41" style="1" customWidth="1"/>
    <col min="15929" max="15929" width="14.28515625" style="1" customWidth="1"/>
    <col min="15930" max="15931" width="11.5703125" style="1" customWidth="1"/>
    <col min="15932" max="15932" width="21.85546875" style="1" customWidth="1"/>
    <col min="15933" max="16124" width="11.42578125" style="1"/>
    <col min="16125" max="16125" width="21.85546875" style="1" customWidth="1"/>
    <col min="16126" max="16126" width="13.85546875" style="1" customWidth="1"/>
    <col min="16127" max="16127" width="38.7109375" style="1" customWidth="1"/>
    <col min="16128" max="16128" width="3" style="1" bestFit="1" customWidth="1"/>
    <col min="16129" max="16129" width="32.28515625" style="1" customWidth="1"/>
    <col min="16130" max="16130" width="46.28515625" style="1" customWidth="1"/>
    <col min="16131" max="16131" width="19" style="1" customWidth="1"/>
    <col min="16132" max="16132" width="0" style="1" hidden="1" customWidth="1"/>
    <col min="16133" max="16133" width="17.7109375" style="1" customWidth="1"/>
    <col min="16134" max="16134" width="0" style="1" hidden="1" customWidth="1"/>
    <col min="16135" max="16135" width="22.28515625" style="1" customWidth="1"/>
    <col min="16136" max="16136" width="5.28515625" style="1" customWidth="1"/>
    <col min="16137" max="16137" width="36.28515625" style="1" customWidth="1"/>
    <col min="16138" max="16138" width="5.7109375" style="1" customWidth="1"/>
    <col min="16139" max="16139" width="0" style="1" hidden="1" customWidth="1"/>
    <col min="16140" max="16140" width="20.7109375" style="1" customWidth="1"/>
    <col min="16141" max="16141" width="4.85546875" style="1" customWidth="1"/>
    <col min="16142" max="16142" width="0" style="1" hidden="1" customWidth="1"/>
    <col min="16143" max="16143" width="24.7109375" style="1" customWidth="1"/>
    <col min="16144" max="16144" width="12.28515625" style="1" customWidth="1"/>
    <col min="16145" max="16145" width="0" style="1" hidden="1" customWidth="1"/>
    <col min="16146" max="16146" width="3.42578125" style="1" customWidth="1"/>
    <col min="16147" max="16147" width="0" style="1" hidden="1" customWidth="1"/>
    <col min="16148" max="16148" width="17.7109375" style="1" customWidth="1"/>
    <col min="16149" max="16149" width="3.42578125" style="1" customWidth="1"/>
    <col min="16150" max="16150" width="0" style="1" hidden="1" customWidth="1"/>
    <col min="16151" max="16151" width="23.7109375" style="1" customWidth="1"/>
    <col min="16152" max="16152" width="10" style="1" customWidth="1"/>
    <col min="16153" max="16153" width="0" style="1" hidden="1" customWidth="1"/>
    <col min="16154" max="16155" width="14.7109375" style="1" customWidth="1"/>
    <col min="16156" max="16156" width="12.85546875" style="1" customWidth="1"/>
    <col min="16157" max="16157" width="3.28515625" style="1" customWidth="1"/>
    <col min="16158" max="16158" width="30.28515625" style="1" customWidth="1"/>
    <col min="16159" max="16159" width="5" style="1" customWidth="1"/>
    <col min="16160" max="16160" width="0" style="1" hidden="1" customWidth="1"/>
    <col min="16161" max="16161" width="14.28515625" style="1" customWidth="1"/>
    <col min="16162" max="16162" width="5.7109375" style="1" customWidth="1"/>
    <col min="16163" max="16163" width="0" style="1" hidden="1" customWidth="1"/>
    <col min="16164" max="16164" width="17.28515625" style="1" customWidth="1"/>
    <col min="16165" max="16165" width="12.7109375" style="1" customWidth="1"/>
    <col min="16166" max="16166" width="0" style="1" hidden="1" customWidth="1"/>
    <col min="16167" max="16167" width="5.28515625" style="1" customWidth="1"/>
    <col min="16168" max="16168" width="0" style="1" hidden="1" customWidth="1"/>
    <col min="16169" max="16169" width="17" style="1" customWidth="1"/>
    <col min="16170" max="16170" width="6.28515625" style="1" customWidth="1"/>
    <col min="16171" max="16171" width="0" style="1" hidden="1" customWidth="1"/>
    <col min="16172" max="16172" width="14.28515625" style="1" customWidth="1"/>
    <col min="16173" max="16173" width="7.5703125" style="1" customWidth="1"/>
    <col min="16174" max="16174" width="0" style="1" hidden="1" customWidth="1"/>
    <col min="16175" max="16176" width="14.28515625" style="1" customWidth="1"/>
    <col min="16177" max="16177" width="20.85546875" style="1" customWidth="1"/>
    <col min="16178" max="16178" width="14.42578125" style="1" customWidth="1"/>
    <col min="16179" max="16179" width="15" style="1" customWidth="1"/>
    <col min="16180" max="16180" width="2.7109375" style="1" customWidth="1"/>
    <col min="16181" max="16181" width="11.7109375" style="1" customWidth="1"/>
    <col min="16182" max="16182" width="11.5703125" style="1" customWidth="1"/>
    <col min="16183" max="16183" width="2.28515625" style="1" customWidth="1"/>
    <col min="16184" max="16184" width="41" style="1" customWidth="1"/>
    <col min="16185" max="16185" width="14.28515625" style="1" customWidth="1"/>
    <col min="16186" max="16187" width="11.5703125" style="1" customWidth="1"/>
    <col min="16188" max="16188" width="21.85546875" style="1" customWidth="1"/>
    <col min="16189" max="16382" width="11.42578125" style="1"/>
    <col min="16383" max="16384" width="11.5703125" style="1" customWidth="1"/>
  </cols>
  <sheetData>
    <row r="1" spans="1:16382" ht="20.25" customHeight="1" x14ac:dyDescent="0.25">
      <c r="A1" s="299" t="s">
        <v>117</v>
      </c>
      <c r="B1" s="300"/>
      <c r="C1" s="300"/>
      <c r="D1" s="300"/>
      <c r="E1" s="300"/>
      <c r="F1" s="300"/>
      <c r="G1" s="300"/>
      <c r="H1" s="300"/>
      <c r="I1" s="300"/>
      <c r="J1" s="300"/>
      <c r="K1" s="300"/>
      <c r="L1" s="300"/>
      <c r="M1" s="300"/>
      <c r="N1" s="300"/>
      <c r="O1" s="300"/>
      <c r="P1" s="300"/>
      <c r="Q1" s="300"/>
      <c r="R1" s="300"/>
      <c r="S1" s="300"/>
      <c r="T1" s="300"/>
      <c r="U1" s="303" t="s">
        <v>118</v>
      </c>
      <c r="V1" s="303"/>
      <c r="W1" s="303"/>
      <c r="X1" s="303"/>
      <c r="Y1" s="303"/>
      <c r="Z1" s="303"/>
      <c r="AA1" s="303"/>
      <c r="AB1" s="303"/>
      <c r="AC1" s="305" t="s">
        <v>119</v>
      </c>
      <c r="AD1" s="305"/>
      <c r="AE1" s="305"/>
      <c r="AF1" s="305"/>
      <c r="AG1" s="305"/>
      <c r="AH1" s="305"/>
      <c r="AI1" s="305"/>
      <c r="AJ1" s="305"/>
      <c r="AK1" s="305"/>
      <c r="AL1" s="305"/>
      <c r="AM1" s="305"/>
      <c r="AN1" s="305"/>
      <c r="AO1" s="305"/>
      <c r="AP1" s="305"/>
      <c r="AQ1" s="305"/>
      <c r="AR1" s="305"/>
      <c r="AS1" s="305"/>
      <c r="AT1" s="305"/>
      <c r="AU1" s="251"/>
      <c r="AV1" s="306" t="s">
        <v>120</v>
      </c>
      <c r="AW1" s="306"/>
      <c r="AX1" s="307"/>
      <c r="AY1" s="308"/>
      <c r="AZ1" s="309"/>
      <c r="BA1" s="309"/>
      <c r="BB1" s="309"/>
      <c r="BC1" s="309"/>
      <c r="BD1" s="309"/>
      <c r="BE1" s="309"/>
      <c r="BF1" s="309"/>
      <c r="BG1" s="309"/>
      <c r="BH1" s="309"/>
      <c r="BI1" s="309"/>
      <c r="BJ1" s="309"/>
      <c r="BK1" s="309"/>
      <c r="BL1" s="309"/>
      <c r="BM1" s="309"/>
      <c r="BN1" s="309"/>
      <c r="BO1" s="309"/>
      <c r="BP1" s="309"/>
      <c r="BQ1" s="309"/>
      <c r="BR1" s="309"/>
      <c r="BS1" s="309"/>
      <c r="BT1" s="309"/>
      <c r="BU1" s="310"/>
    </row>
    <row r="2" spans="1:16382" ht="18" customHeight="1" x14ac:dyDescent="0.25">
      <c r="A2" s="301"/>
      <c r="B2" s="302"/>
      <c r="C2" s="302"/>
      <c r="D2" s="302"/>
      <c r="E2" s="302"/>
      <c r="F2" s="302"/>
      <c r="G2" s="302"/>
      <c r="H2" s="302"/>
      <c r="I2" s="302"/>
      <c r="J2" s="302"/>
      <c r="K2" s="302"/>
      <c r="L2" s="302"/>
      <c r="M2" s="302"/>
      <c r="N2" s="302"/>
      <c r="O2" s="302"/>
      <c r="P2" s="302"/>
      <c r="Q2" s="302"/>
      <c r="R2" s="302"/>
      <c r="S2" s="302"/>
      <c r="T2" s="302"/>
      <c r="U2" s="304"/>
      <c r="V2" s="304"/>
      <c r="W2" s="304"/>
      <c r="X2" s="304"/>
      <c r="Y2" s="304"/>
      <c r="Z2" s="304"/>
      <c r="AA2" s="304"/>
      <c r="AB2" s="304"/>
      <c r="AC2" s="295" t="s">
        <v>121</v>
      </c>
      <c r="AD2" s="295" t="s">
        <v>122</v>
      </c>
      <c r="AE2" s="295" t="s">
        <v>123</v>
      </c>
      <c r="AF2" s="295"/>
      <c r="AG2" s="295"/>
      <c r="AH2" s="295"/>
      <c r="AI2" s="295" t="s">
        <v>124</v>
      </c>
      <c r="AJ2" s="295" t="s">
        <v>125</v>
      </c>
      <c r="AK2" s="295"/>
      <c r="AL2" s="295"/>
      <c r="AM2" s="295"/>
      <c r="AN2" s="295"/>
      <c r="AO2" s="295"/>
      <c r="AP2" s="295"/>
      <c r="AQ2" s="295"/>
      <c r="AR2" s="295"/>
      <c r="AS2" s="295"/>
      <c r="AT2" s="295"/>
      <c r="AU2" s="296" t="s">
        <v>126</v>
      </c>
      <c r="AV2" s="296"/>
      <c r="AW2" s="296"/>
      <c r="AX2" s="297" t="s">
        <v>9</v>
      </c>
      <c r="AY2" s="298" t="s">
        <v>127</v>
      </c>
      <c r="AZ2" s="292"/>
      <c r="BA2" s="292" t="s">
        <v>110</v>
      </c>
      <c r="BB2" s="292" t="s">
        <v>128</v>
      </c>
      <c r="BC2" s="292" t="s">
        <v>129</v>
      </c>
      <c r="BD2" s="292" t="s">
        <v>130</v>
      </c>
      <c r="BE2" s="292" t="s">
        <v>131</v>
      </c>
      <c r="BF2" s="292"/>
      <c r="BG2" s="292"/>
      <c r="BH2" s="292"/>
      <c r="BI2" s="292"/>
      <c r="BJ2" s="292"/>
      <c r="BK2" s="292"/>
      <c r="BL2" s="292"/>
      <c r="BM2" s="292"/>
      <c r="BN2" s="292"/>
      <c r="BO2" s="292"/>
      <c r="BP2" s="292"/>
      <c r="BQ2" s="292"/>
      <c r="BR2" s="292"/>
      <c r="BS2" s="292"/>
      <c r="BT2" s="292"/>
      <c r="BU2" s="293"/>
    </row>
    <row r="3" spans="1:16382" s="14" customFormat="1" ht="27" customHeight="1" x14ac:dyDescent="0.25">
      <c r="A3" s="87" t="s">
        <v>132</v>
      </c>
      <c r="B3" s="217" t="s">
        <v>109</v>
      </c>
      <c r="C3" s="217" t="s">
        <v>6</v>
      </c>
      <c r="D3" s="217" t="s">
        <v>1</v>
      </c>
      <c r="E3" s="217" t="s">
        <v>2</v>
      </c>
      <c r="F3" s="217" t="s">
        <v>133</v>
      </c>
      <c r="G3" s="294" t="s">
        <v>134</v>
      </c>
      <c r="H3" s="294"/>
      <c r="I3" s="217" t="s">
        <v>135</v>
      </c>
      <c r="J3" s="217" t="s">
        <v>16</v>
      </c>
      <c r="K3" s="217" t="s">
        <v>136</v>
      </c>
      <c r="L3" s="217" t="s">
        <v>137</v>
      </c>
      <c r="M3" s="217" t="s">
        <v>13</v>
      </c>
      <c r="N3" s="217" t="s">
        <v>113</v>
      </c>
      <c r="O3" s="217" t="s">
        <v>14</v>
      </c>
      <c r="P3" s="217" t="s">
        <v>113</v>
      </c>
      <c r="Q3" s="217" t="s">
        <v>15</v>
      </c>
      <c r="R3" s="217" t="s">
        <v>113</v>
      </c>
      <c r="S3" s="217" t="s">
        <v>138</v>
      </c>
      <c r="T3" s="217" t="s">
        <v>11</v>
      </c>
      <c r="U3" s="88" t="s">
        <v>139</v>
      </c>
      <c r="V3" s="86" t="s">
        <v>140</v>
      </c>
      <c r="W3" s="88" t="s">
        <v>113</v>
      </c>
      <c r="X3" s="86" t="s">
        <v>141</v>
      </c>
      <c r="Y3" s="88" t="s">
        <v>113</v>
      </c>
      <c r="Z3" s="86" t="s">
        <v>142</v>
      </c>
      <c r="AA3" s="86" t="s">
        <v>113</v>
      </c>
      <c r="AB3" s="86" t="s">
        <v>143</v>
      </c>
      <c r="AC3" s="295"/>
      <c r="AD3" s="295"/>
      <c r="AE3" s="218" t="s">
        <v>5</v>
      </c>
      <c r="AF3" s="89" t="s">
        <v>144</v>
      </c>
      <c r="AG3" s="218" t="s">
        <v>145</v>
      </c>
      <c r="AH3" s="218" t="s">
        <v>144</v>
      </c>
      <c r="AI3" s="295"/>
      <c r="AJ3" s="218" t="s">
        <v>146</v>
      </c>
      <c r="AK3" s="295" t="s">
        <v>147</v>
      </c>
      <c r="AL3" s="295"/>
      <c r="AM3" s="295" t="s">
        <v>7</v>
      </c>
      <c r="AN3" s="295"/>
      <c r="AO3" s="295" t="s">
        <v>8</v>
      </c>
      <c r="AP3" s="295"/>
      <c r="AQ3" s="218" t="s">
        <v>148</v>
      </c>
      <c r="AR3" s="295" t="s">
        <v>110</v>
      </c>
      <c r="AS3" s="295"/>
      <c r="AT3" s="218" t="s">
        <v>149</v>
      </c>
      <c r="AU3" s="296"/>
      <c r="AV3" s="296"/>
      <c r="AW3" s="296"/>
      <c r="AX3" s="297"/>
      <c r="AY3" s="298"/>
      <c r="AZ3" s="292"/>
      <c r="BA3" s="292"/>
      <c r="BB3" s="292"/>
      <c r="BC3" s="292"/>
      <c r="BD3" s="292"/>
      <c r="BE3" s="215" t="s">
        <v>150</v>
      </c>
      <c r="BF3" s="215" t="s">
        <v>151</v>
      </c>
      <c r="BG3" s="215" t="s">
        <v>150</v>
      </c>
      <c r="BH3" s="215" t="s">
        <v>151</v>
      </c>
      <c r="BI3" s="215" t="s">
        <v>152</v>
      </c>
      <c r="BJ3" s="215" t="s">
        <v>150</v>
      </c>
      <c r="BK3" s="215" t="s">
        <v>151</v>
      </c>
      <c r="BL3" s="215" t="s">
        <v>152</v>
      </c>
      <c r="BM3" s="215" t="s">
        <v>150</v>
      </c>
      <c r="BN3" s="215" t="s">
        <v>151</v>
      </c>
      <c r="BO3" s="215" t="s">
        <v>152</v>
      </c>
      <c r="BP3" s="215" t="s">
        <v>150</v>
      </c>
      <c r="BQ3" s="215" t="s">
        <v>151</v>
      </c>
      <c r="BR3" s="215" t="s">
        <v>152</v>
      </c>
      <c r="BS3" s="215" t="s">
        <v>150</v>
      </c>
      <c r="BT3" s="215" t="s">
        <v>151</v>
      </c>
      <c r="BU3" s="216" t="s">
        <v>152</v>
      </c>
    </row>
    <row r="4" spans="1:16382" s="77" customFormat="1" ht="139.9" customHeight="1" x14ac:dyDescent="0.25">
      <c r="A4" s="62" t="s">
        <v>153</v>
      </c>
      <c r="B4" s="239" t="s">
        <v>82</v>
      </c>
      <c r="C4" s="239" t="s">
        <v>55</v>
      </c>
      <c r="D4" s="239" t="s">
        <v>76</v>
      </c>
      <c r="E4" s="239" t="s">
        <v>77</v>
      </c>
      <c r="F4" s="63" t="s">
        <v>154</v>
      </c>
      <c r="G4" s="242" t="s">
        <v>155</v>
      </c>
      <c r="H4" s="239" t="s">
        <v>156</v>
      </c>
      <c r="I4" s="63" t="s">
        <v>157</v>
      </c>
      <c r="J4" s="239" t="s">
        <v>48</v>
      </c>
      <c r="K4" s="239">
        <v>0</v>
      </c>
      <c r="L4" s="243">
        <f>IF(J4="Diaria",+(K4/360),IF(J4="Semanal",+(K4/52),IF(J4="Mensual",+(K4/12),IF(J4="Bimestral",+(K4/6),IF(J4="Trimestral",+(K4/4),IF(J4="Semestral",+(K4/2),IF(J4="Anual",+(K4/1),"")))))))</f>
        <v>0</v>
      </c>
      <c r="M4" s="239" t="s">
        <v>29</v>
      </c>
      <c r="N4" s="64">
        <f>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0.2</v>
      </c>
      <c r="O4" s="239" t="s">
        <v>30</v>
      </c>
      <c r="P4" s="64">
        <f>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sistenido a nivel de sector administrativo, nivel departamental o municipal",80%,IF(O4="El riesgo afecta la imagen de la entidad a nivel nacional, con efecto publicitario sistenido a nivel país",100%,IF(O4="NA",0%,""))))))</f>
        <v>0.2</v>
      </c>
      <c r="Q4" s="239" t="s">
        <v>70</v>
      </c>
      <c r="R4" s="64">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240" t="s">
        <v>57</v>
      </c>
      <c r="T4" s="240" t="s">
        <v>58</v>
      </c>
      <c r="U4" s="65">
        <f>+MAX(N4,P4,R4)</f>
        <v>0.2</v>
      </c>
      <c r="V4" s="198" t="str">
        <f>IF(L4&lt;=20%,"Muy baja",IF(L4&lt;=40%,"Baja",IF(L4&lt;=60%,"Media",IF(L4&lt;=80%,"Alta",IF(L4&lt;=100%,"Muy alta",IF(L4&gt;=100%,"Muy alta",""))))))</f>
        <v>Muy baja</v>
      </c>
      <c r="W4" s="241">
        <f>+IFERROR(VLOOKUP(V4,Fórmula!$F$1:$G$6,2,FALSE),"")</f>
        <v>0.2</v>
      </c>
      <c r="X4" s="200" t="s">
        <v>53</v>
      </c>
      <c r="Y4" s="241">
        <f>+IFERROR(VLOOKUP(X4,Fórmula!$H$1:$I$6,2,FALSE),"")</f>
        <v>0.6</v>
      </c>
      <c r="Z4" s="206" t="s">
        <v>53</v>
      </c>
      <c r="AA4" s="241">
        <f>IF(Z4="Bajo",25%,IF(Z4="Moderado",50%,IF(Z4="Alto",75%,IF(Z4="Extremo",100%,""))))</f>
        <v>0.5</v>
      </c>
      <c r="AB4" s="66" t="s">
        <v>158</v>
      </c>
      <c r="AC4" s="67" t="s">
        <v>159</v>
      </c>
      <c r="AD4" s="67" t="s">
        <v>160</v>
      </c>
      <c r="AE4" s="67" t="s">
        <v>54</v>
      </c>
      <c r="AF4" s="68">
        <f t="shared" ref="AF4:AF10" si="0">IF(AE4="Preventivo",25%,IF(AE4="Detectivo",15%,IF(AE4="Correctivo",10%,"")))</f>
        <v>0.25</v>
      </c>
      <c r="AG4" s="63" t="s">
        <v>161</v>
      </c>
      <c r="AH4" s="68">
        <f>IF(AG4="Manual",15%,IF(AG4="Automático",25%,""))</f>
        <v>0.15</v>
      </c>
      <c r="AI4" s="68">
        <f t="shared" ref="AI4:AI7" si="1">+AH4+AF4</f>
        <v>0.4</v>
      </c>
      <c r="AJ4" s="63" t="s">
        <v>162</v>
      </c>
      <c r="AK4" s="239" t="s">
        <v>163</v>
      </c>
      <c r="AL4" s="67" t="s">
        <v>164</v>
      </c>
      <c r="AM4" s="239" t="s">
        <v>23</v>
      </c>
      <c r="AN4" s="63" t="s">
        <v>165</v>
      </c>
      <c r="AO4" s="63" t="s">
        <v>40</v>
      </c>
      <c r="AP4" s="63" t="s">
        <v>166</v>
      </c>
      <c r="AQ4" s="69" t="s">
        <v>167</v>
      </c>
      <c r="AR4" s="63" t="s">
        <v>168</v>
      </c>
      <c r="AS4" s="63" t="s">
        <v>169</v>
      </c>
      <c r="AT4" s="63" t="s">
        <v>170</v>
      </c>
      <c r="AU4" s="63">
        <f>+AA4*AI4</f>
        <v>0.2</v>
      </c>
      <c r="AV4" s="70">
        <f>+AA4-AU4</f>
        <v>0.3</v>
      </c>
      <c r="AW4" s="206" t="str">
        <f>+IF(C4="Corrupción","Moderado",IF(#REF!&lt;=25%,"Bajo",IF(#REF!&lt;=50%,"Moderado",IF(#REF!&lt;=75%,"Alto",IF(#REF!&gt;75%,"Extremo","")))))</f>
        <v>Moderado</v>
      </c>
      <c r="AX4" s="244" t="s">
        <v>56</v>
      </c>
      <c r="AY4" s="101">
        <v>1</v>
      </c>
      <c r="AZ4" s="71" t="s">
        <v>171</v>
      </c>
      <c r="BA4" s="72" t="str">
        <f t="shared" ref="BA4" si="2">+AS4</f>
        <v>Profesional III de apuestas</v>
      </c>
      <c r="BB4" s="73">
        <v>44562</v>
      </c>
      <c r="BC4" s="73">
        <v>44742</v>
      </c>
      <c r="BD4" s="63" t="str">
        <f t="shared" ref="BD4" si="3">+AQ4</f>
        <v>Plataforma de Juegos Promocionales y Rifas</v>
      </c>
      <c r="BE4" s="74">
        <v>44620</v>
      </c>
      <c r="BF4" s="211" t="s">
        <v>172</v>
      </c>
      <c r="BG4" s="76">
        <v>44681</v>
      </c>
      <c r="BH4" s="211" t="s">
        <v>173</v>
      </c>
      <c r="BI4" s="75"/>
      <c r="BJ4" s="76">
        <v>44742</v>
      </c>
      <c r="BK4" s="75"/>
      <c r="BL4" s="75"/>
      <c r="BM4" s="76">
        <v>44804</v>
      </c>
      <c r="BN4" s="75" t="s">
        <v>174</v>
      </c>
      <c r="BO4" s="147" t="s">
        <v>175</v>
      </c>
      <c r="BP4" s="76">
        <v>44865</v>
      </c>
      <c r="BQ4" s="75" t="s">
        <v>174</v>
      </c>
      <c r="BR4" s="147" t="s">
        <v>175</v>
      </c>
      <c r="BS4" s="76">
        <v>44926</v>
      </c>
      <c r="BT4" s="75"/>
      <c r="BU4" s="102"/>
    </row>
    <row r="5" spans="1:16382" ht="184.5" customHeight="1" x14ac:dyDescent="0.25">
      <c r="A5" s="291" t="s">
        <v>163</v>
      </c>
      <c r="B5" s="290" t="s">
        <v>82</v>
      </c>
      <c r="C5" s="290" t="s">
        <v>55</v>
      </c>
      <c r="D5" s="290" t="s">
        <v>17</v>
      </c>
      <c r="E5" s="290" t="s">
        <v>64</v>
      </c>
      <c r="F5" s="290" t="s">
        <v>176</v>
      </c>
      <c r="G5" s="313" t="s">
        <v>177</v>
      </c>
      <c r="H5" s="290" t="s">
        <v>178</v>
      </c>
      <c r="I5" s="290" t="s">
        <v>179</v>
      </c>
      <c r="J5" s="290" t="s">
        <v>32</v>
      </c>
      <c r="K5" s="290">
        <v>1</v>
      </c>
      <c r="L5" s="314">
        <f>IF(J5="Diaria",+(K5/360),IF(J5="Mensual",+(K5/12),IF(J5="Bimestral",+(K5/6),IF(J5="Trimestral",+(K5/4),IF(J5="Semestral",+(K5/2),IF(J5="Anual",+(K5/1),""))))))</f>
        <v>2.7777777777777779E-3</v>
      </c>
      <c r="M5" s="290" t="s">
        <v>72</v>
      </c>
      <c r="N5" s="290">
        <f>IF(M5="Menor al 1% del patrimonio de la Lotería de Bogotá",20%,IF(M5="Entre el 1% y el 3% del patrimonio de la Lotería de Bogotá",40%,IF(M5="Entre el 3% y el 6% del patrimonio de la Lotería de Bogotá",60%,IF(M5="Entre el 6% y el 10% del patrimonio de la Lotería de Bogotá",80%,IF(M5="Mayor al 10% del patrimonio de la Lotería de Bogotá",100%,IF(M5="NA",0%,""))))))</f>
        <v>0.8</v>
      </c>
      <c r="O5" s="290" t="s">
        <v>61</v>
      </c>
      <c r="P5" s="290">
        <f>IF(O5="El riesgo afecta la imagen de algún área de la organización",20%,IF(O5="El riesgo afecta la imagen de la entidad internamente, de conocimiento general nivel interno, de junta directiva y accionistas y/o de proveedores",40%,IF(O5="El riesgo afecta la imagen de la entidad con algunos usuarios de relevancia frente al logro de los objetivos",60%,IF(O5="El riesgo afecta la imagen de la entidad con efecto publicitario sistenido a nivel de sector administrativo, nivel departamental o municipal",80%,IF(O5="El riesgo afecta la imagen de la entidad a nivel nacional, con efecto publicitario sistenido a nivel país",100%,IF(O5="NA",0%,""))))))</f>
        <v>0.6</v>
      </c>
      <c r="Q5" s="290" t="s">
        <v>70</v>
      </c>
      <c r="R5" s="290">
        <f>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0</v>
      </c>
      <c r="S5" s="318" t="s">
        <v>57</v>
      </c>
      <c r="T5" s="318" t="s">
        <v>58</v>
      </c>
      <c r="U5" s="318">
        <f>+MAX(N5,P5,R5)</f>
        <v>0.8</v>
      </c>
      <c r="V5" s="319" t="str">
        <f>IF(L5&lt;=20%,"Muy baja",IF(L5&lt;=40%,"Baja",IF(L5&lt;=60%,"Media",IF(L5&lt;=80%,"Alta",IF(L5&lt;=100%,"Muy alta",IF(L5&gt;=100%,"Muy alta",""))))))</f>
        <v>Muy baja</v>
      </c>
      <c r="W5" s="315">
        <f>+IFERROR(VLOOKUP(V5,Fórmula!$F$1:$G$6,2,FALSE),"")</f>
        <v>0.2</v>
      </c>
      <c r="X5" s="320" t="str">
        <f>IF(U5=20%,"Leve",IF(U5=40%,"Menor",IF(U5=60%,"Moderado",IF(U5=80%,"Mayor",IF(U5=100%,"Catastrófico","")))))</f>
        <v>Mayor</v>
      </c>
      <c r="Y5" s="315">
        <f>+IFERROR(VLOOKUP(X5,Fórmula!$H$1:$I$6,2,FALSE),"")</f>
        <v>0.8</v>
      </c>
      <c r="Z5" s="316" t="str">
        <f>+IFERROR(VLOOKUP(V5&amp;X5,Fórmula!$C$2:$D$26,2,FALSE),"")</f>
        <v>Alto</v>
      </c>
      <c r="AA5" s="315">
        <f>IF(Z5="Bajo",25%,IF(Z5="Moderado",50%,IF(Z5="Alto",75%,IF(Z5="Extremo",100%,""))))</f>
        <v>0.75</v>
      </c>
      <c r="AB5" s="317" t="s">
        <v>180</v>
      </c>
      <c r="AC5" s="42" t="s">
        <v>181</v>
      </c>
      <c r="AD5" s="42" t="s">
        <v>182</v>
      </c>
      <c r="AE5" s="42" t="s">
        <v>54</v>
      </c>
      <c r="AF5" s="28">
        <f t="shared" si="0"/>
        <v>0.25</v>
      </c>
      <c r="AG5" s="211" t="s">
        <v>161</v>
      </c>
      <c r="AH5" s="28">
        <f t="shared" ref="AH5:AH10" si="4">IF(AG5="Manual",15%,IF(AG5="Automático",25%,""))</f>
        <v>0.15</v>
      </c>
      <c r="AI5" s="28">
        <f t="shared" si="1"/>
        <v>0.4</v>
      </c>
      <c r="AJ5" s="211" t="s">
        <v>162</v>
      </c>
      <c r="AK5" s="201" t="s">
        <v>163</v>
      </c>
      <c r="AL5" s="42" t="s">
        <v>183</v>
      </c>
      <c r="AM5" s="201" t="s">
        <v>23</v>
      </c>
      <c r="AN5" s="211" t="s">
        <v>184</v>
      </c>
      <c r="AO5" s="211" t="s">
        <v>24</v>
      </c>
      <c r="AP5" s="211" t="s">
        <v>86</v>
      </c>
      <c r="AQ5" s="211" t="s">
        <v>184</v>
      </c>
      <c r="AR5" s="211" t="s">
        <v>168</v>
      </c>
      <c r="AS5" s="211" t="s">
        <v>185</v>
      </c>
      <c r="AT5" s="211" t="s">
        <v>170</v>
      </c>
      <c r="AU5" s="290">
        <f>+AA5*AI5</f>
        <v>0.30000000000000004</v>
      </c>
      <c r="AV5" s="314">
        <f>+AA5-AU5</f>
        <v>0.44999999999999996</v>
      </c>
      <c r="AW5" s="311" t="str">
        <f>IF(AV5&lt;=25%,"Bajo",IF(AV5&lt;=50%,"Moderado",IF(AV5&lt;=75%,"Alto",IF(AV5&gt;75%,"Extremo",""))))</f>
        <v>Moderado</v>
      </c>
      <c r="AX5" s="312" t="s">
        <v>56</v>
      </c>
      <c r="AY5" s="99">
        <v>1</v>
      </c>
      <c r="AZ5" s="26" t="s">
        <v>186</v>
      </c>
      <c r="BA5" s="224" t="s">
        <v>187</v>
      </c>
      <c r="BB5" s="100">
        <v>44896</v>
      </c>
      <c r="BC5" s="100">
        <v>44926</v>
      </c>
      <c r="BD5" s="225" t="s">
        <v>188</v>
      </c>
      <c r="BE5" s="51">
        <v>44620</v>
      </c>
      <c r="BF5" s="211" t="s">
        <v>189</v>
      </c>
      <c r="BG5" s="31">
        <v>44681</v>
      </c>
      <c r="BH5" s="52" t="s">
        <v>190</v>
      </c>
      <c r="BI5" s="52"/>
      <c r="BJ5" s="31">
        <v>44742</v>
      </c>
      <c r="BK5" s="52"/>
      <c r="BL5" s="52"/>
      <c r="BM5" s="31">
        <v>44804</v>
      </c>
      <c r="BN5" s="52"/>
      <c r="BO5" s="52"/>
      <c r="BP5" s="31">
        <v>44865</v>
      </c>
      <c r="BQ5" s="52" t="s">
        <v>191</v>
      </c>
      <c r="BR5" s="148" t="s">
        <v>192</v>
      </c>
      <c r="BS5" s="31">
        <v>44926</v>
      </c>
      <c r="BT5" s="52"/>
      <c r="BU5" s="94"/>
    </row>
    <row r="6" spans="1:16382" ht="300.75" customHeight="1" x14ac:dyDescent="0.25">
      <c r="A6" s="291"/>
      <c r="B6" s="290"/>
      <c r="C6" s="290"/>
      <c r="D6" s="290"/>
      <c r="E6" s="290"/>
      <c r="F6" s="290"/>
      <c r="G6" s="313"/>
      <c r="H6" s="290"/>
      <c r="I6" s="290"/>
      <c r="J6" s="290"/>
      <c r="K6" s="290"/>
      <c r="L6" s="314"/>
      <c r="M6" s="290"/>
      <c r="N6" s="290"/>
      <c r="O6" s="290"/>
      <c r="P6" s="290"/>
      <c r="Q6" s="290"/>
      <c r="R6" s="290"/>
      <c r="S6" s="318"/>
      <c r="T6" s="318"/>
      <c r="U6" s="318"/>
      <c r="V6" s="319"/>
      <c r="W6" s="315"/>
      <c r="X6" s="320"/>
      <c r="Y6" s="315"/>
      <c r="Z6" s="316"/>
      <c r="AA6" s="315"/>
      <c r="AB6" s="317"/>
      <c r="AC6" s="42" t="s">
        <v>193</v>
      </c>
      <c r="AD6" s="42" t="s">
        <v>194</v>
      </c>
      <c r="AE6" s="42" t="s">
        <v>54</v>
      </c>
      <c r="AF6" s="28">
        <f t="shared" si="0"/>
        <v>0.25</v>
      </c>
      <c r="AG6" s="211" t="s">
        <v>161</v>
      </c>
      <c r="AH6" s="28">
        <f t="shared" si="4"/>
        <v>0.15</v>
      </c>
      <c r="AI6" s="28">
        <f t="shared" si="1"/>
        <v>0.4</v>
      </c>
      <c r="AJ6" s="211" t="s">
        <v>162</v>
      </c>
      <c r="AK6" s="201" t="s">
        <v>163</v>
      </c>
      <c r="AL6" s="42" t="s">
        <v>195</v>
      </c>
      <c r="AM6" s="201" t="s">
        <v>23</v>
      </c>
      <c r="AN6" s="211" t="s">
        <v>196</v>
      </c>
      <c r="AO6" s="211" t="s">
        <v>24</v>
      </c>
      <c r="AP6" s="211" t="s">
        <v>197</v>
      </c>
      <c r="AQ6" s="211" t="s">
        <v>196</v>
      </c>
      <c r="AR6" s="211" t="s">
        <v>168</v>
      </c>
      <c r="AS6" s="211" t="s">
        <v>185</v>
      </c>
      <c r="AT6" s="211" t="s">
        <v>170</v>
      </c>
      <c r="AU6" s="290"/>
      <c r="AV6" s="314"/>
      <c r="AW6" s="311"/>
      <c r="AX6" s="312"/>
      <c r="AY6" s="103">
        <v>2</v>
      </c>
      <c r="AZ6" s="26" t="s">
        <v>198</v>
      </c>
      <c r="BA6" s="224" t="s">
        <v>187</v>
      </c>
      <c r="BB6" s="100">
        <v>44896</v>
      </c>
      <c r="BC6" s="100">
        <v>44926</v>
      </c>
      <c r="BD6" s="225" t="s">
        <v>188</v>
      </c>
      <c r="BE6" s="51">
        <v>44620</v>
      </c>
      <c r="BF6" s="211" t="s">
        <v>199</v>
      </c>
      <c r="BG6" s="31">
        <v>44681</v>
      </c>
      <c r="BH6" s="52" t="s">
        <v>200</v>
      </c>
      <c r="BI6" s="52"/>
      <c r="BJ6" s="31">
        <v>44742</v>
      </c>
      <c r="BK6" s="52"/>
      <c r="BL6" s="52"/>
      <c r="BM6" s="31">
        <v>44804</v>
      </c>
      <c r="BN6" s="52"/>
      <c r="BO6" s="52"/>
      <c r="BP6" s="31">
        <v>44865</v>
      </c>
      <c r="BQ6" s="52" t="s">
        <v>201</v>
      </c>
      <c r="BR6" s="78" t="s">
        <v>202</v>
      </c>
      <c r="BS6" s="31">
        <v>44926</v>
      </c>
      <c r="BT6" s="52"/>
      <c r="BU6" s="94"/>
    </row>
    <row r="7" spans="1:16382" ht="193.5" customHeight="1" x14ac:dyDescent="0.25">
      <c r="A7" s="291"/>
      <c r="B7" s="290"/>
      <c r="C7" s="290"/>
      <c r="D7" s="290"/>
      <c r="E7" s="290"/>
      <c r="F7" s="290"/>
      <c r="G7" s="313"/>
      <c r="H7" s="290"/>
      <c r="I7" s="290"/>
      <c r="J7" s="290"/>
      <c r="K7" s="290"/>
      <c r="L7" s="314"/>
      <c r="M7" s="290"/>
      <c r="N7" s="290"/>
      <c r="O7" s="290"/>
      <c r="P7" s="290"/>
      <c r="Q7" s="290"/>
      <c r="R7" s="290"/>
      <c r="S7" s="318"/>
      <c r="T7" s="318"/>
      <c r="U7" s="318"/>
      <c r="V7" s="319"/>
      <c r="W7" s="315"/>
      <c r="X7" s="320"/>
      <c r="Y7" s="315"/>
      <c r="Z7" s="316"/>
      <c r="AA7" s="315"/>
      <c r="AB7" s="317"/>
      <c r="AC7" s="42" t="s">
        <v>203</v>
      </c>
      <c r="AD7" s="225" t="s">
        <v>204</v>
      </c>
      <c r="AE7" s="42" t="s">
        <v>54</v>
      </c>
      <c r="AF7" s="28">
        <f t="shared" si="0"/>
        <v>0.25</v>
      </c>
      <c r="AG7" s="211" t="s">
        <v>161</v>
      </c>
      <c r="AH7" s="28">
        <f t="shared" si="4"/>
        <v>0.15</v>
      </c>
      <c r="AI7" s="28">
        <f t="shared" si="1"/>
        <v>0.4</v>
      </c>
      <c r="AJ7" s="211" t="s">
        <v>162</v>
      </c>
      <c r="AK7" s="201" t="s">
        <v>163</v>
      </c>
      <c r="AL7" s="42" t="s">
        <v>183</v>
      </c>
      <c r="AM7" s="201" t="s">
        <v>23</v>
      </c>
      <c r="AN7" s="211" t="s">
        <v>184</v>
      </c>
      <c r="AO7" s="211" t="s">
        <v>24</v>
      </c>
      <c r="AP7" s="211" t="s">
        <v>86</v>
      </c>
      <c r="AQ7" s="211" t="s">
        <v>184</v>
      </c>
      <c r="AR7" s="211" t="s">
        <v>168</v>
      </c>
      <c r="AS7" s="211" t="s">
        <v>185</v>
      </c>
      <c r="AT7" s="211" t="s">
        <v>170</v>
      </c>
      <c r="AU7" s="290"/>
      <c r="AV7" s="314"/>
      <c r="AW7" s="311"/>
      <c r="AX7" s="312"/>
      <c r="AY7" s="103">
        <v>3</v>
      </c>
      <c r="AZ7" s="26" t="s">
        <v>205</v>
      </c>
      <c r="BA7" s="224" t="s">
        <v>187</v>
      </c>
      <c r="BB7" s="100">
        <v>44896</v>
      </c>
      <c r="BC7" s="100">
        <v>44926</v>
      </c>
      <c r="BD7" s="225" t="s">
        <v>188</v>
      </c>
      <c r="BE7" s="51">
        <v>44620</v>
      </c>
      <c r="BF7" s="211" t="s">
        <v>206</v>
      </c>
      <c r="BG7" s="31">
        <v>44681</v>
      </c>
      <c r="BH7" s="52" t="s">
        <v>207</v>
      </c>
      <c r="BI7" s="52"/>
      <c r="BJ7" s="31">
        <v>44742</v>
      </c>
      <c r="BK7" s="52"/>
      <c r="BL7" s="52"/>
      <c r="BM7" s="31">
        <v>44804</v>
      </c>
      <c r="BN7" s="52"/>
      <c r="BO7" s="52"/>
      <c r="BP7" s="31">
        <v>44865</v>
      </c>
      <c r="BQ7" s="149" t="s">
        <v>208</v>
      </c>
      <c r="BR7" s="52"/>
      <c r="BS7" s="31">
        <v>44926</v>
      </c>
      <c r="BT7" s="52"/>
      <c r="BU7" s="94"/>
    </row>
    <row r="8" spans="1:16382" ht="330" x14ac:dyDescent="0.25">
      <c r="A8" s="291" t="s">
        <v>163</v>
      </c>
      <c r="B8" s="290" t="s">
        <v>82</v>
      </c>
      <c r="C8" s="290" t="s">
        <v>55</v>
      </c>
      <c r="D8" s="290" t="s">
        <v>76</v>
      </c>
      <c r="E8" s="290" t="s">
        <v>77</v>
      </c>
      <c r="F8" s="322" t="s">
        <v>209</v>
      </c>
      <c r="G8" s="313" t="s">
        <v>210</v>
      </c>
      <c r="H8" s="323" t="s">
        <v>211</v>
      </c>
      <c r="I8" s="322" t="s">
        <v>212</v>
      </c>
      <c r="J8" s="290" t="s">
        <v>48</v>
      </c>
      <c r="K8" s="290">
        <v>1</v>
      </c>
      <c r="L8" s="314">
        <f>IF(J8="Diaria",+(K8/360),IF(J8="Mensual",+(K8/12),IF(J8="Semanal",+(K8/52),IF(J8="Bimestral",+(K8/6),IF(J8="Trimestral",+(K8/4),IF(J8="Semestral",+(K8/2),IF(J8="Anual",+(K8/1),"")))))))</f>
        <v>1.9230769230769232E-2</v>
      </c>
      <c r="M8" s="290" t="s">
        <v>29</v>
      </c>
      <c r="N8" s="290">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0.2</v>
      </c>
      <c r="O8" s="290" t="s">
        <v>46</v>
      </c>
      <c r="P8" s="290">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sistenido a nivel de sector administrativo, nivel departamental o municipal",80%,IF(O8="El riesgo afecta la imagen de la entidad a nivel nacional, con efecto publicitario sistenido a nivel país",100%,IF(O8="NA",0%,""))))))</f>
        <v>0.4</v>
      </c>
      <c r="Q8" s="290" t="s">
        <v>70</v>
      </c>
      <c r="R8" s="290">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318" t="s">
        <v>57</v>
      </c>
      <c r="T8" s="318" t="s">
        <v>58</v>
      </c>
      <c r="U8" s="318">
        <f>+MAX(N8,P8,R8)</f>
        <v>0.4</v>
      </c>
      <c r="V8" s="319" t="str">
        <f>IF(L8&lt;=20%,"Muy baja",IF(L8&lt;=40%,"Baja",IF(L8&lt;=60%,"Media",IF(L8&lt;=80%,"Alta",IF(L8&lt;=100%,"Muy alta",IF(L8&gt;=100%,"Muy alta",""))))))</f>
        <v>Muy baja</v>
      </c>
      <c r="W8" s="315">
        <f>+IFERROR(VLOOKUP(V8,Fórmula!$F$1:$G$6,2,FALSE),"")</f>
        <v>0.2</v>
      </c>
      <c r="X8" s="321" t="s">
        <v>53</v>
      </c>
      <c r="Y8" s="315">
        <f>+IFERROR(VLOOKUP(X8,Fórmula!$H$1:$I$6,2,FALSE),"")</f>
        <v>0.6</v>
      </c>
      <c r="Z8" s="311" t="s">
        <v>53</v>
      </c>
      <c r="AA8" s="315">
        <f>IF(Z8="Bajo",25%,IF(Z8="Moderado",50%,IF(Z8="Alto",75%,IF(Z8="Extremo",100%,""))))</f>
        <v>0.5</v>
      </c>
      <c r="AB8" s="325" t="s">
        <v>213</v>
      </c>
      <c r="AC8" s="42" t="s">
        <v>214</v>
      </c>
      <c r="AD8" s="42" t="s">
        <v>215</v>
      </c>
      <c r="AE8" s="42" t="s">
        <v>54</v>
      </c>
      <c r="AF8" s="28">
        <f t="shared" si="0"/>
        <v>0.25</v>
      </c>
      <c r="AG8" s="211" t="s">
        <v>161</v>
      </c>
      <c r="AH8" s="28">
        <f t="shared" si="4"/>
        <v>0.15</v>
      </c>
      <c r="AI8" s="28">
        <f>+AH8+AF8</f>
        <v>0.4</v>
      </c>
      <c r="AJ8" s="211" t="s">
        <v>162</v>
      </c>
      <c r="AK8" s="201" t="s">
        <v>163</v>
      </c>
      <c r="AL8" s="42" t="s">
        <v>216</v>
      </c>
      <c r="AM8" s="201" t="s">
        <v>23</v>
      </c>
      <c r="AN8" s="211" t="s">
        <v>217</v>
      </c>
      <c r="AO8" s="211" t="s">
        <v>24</v>
      </c>
      <c r="AP8" s="211" t="s">
        <v>48</v>
      </c>
      <c r="AQ8" s="211" t="s">
        <v>218</v>
      </c>
      <c r="AR8" s="211" t="s">
        <v>168</v>
      </c>
      <c r="AS8" s="211" t="s">
        <v>219</v>
      </c>
      <c r="AT8" s="211" t="s">
        <v>170</v>
      </c>
      <c r="AU8" s="211">
        <f>+AA8*AI8</f>
        <v>0.2</v>
      </c>
      <c r="AV8" s="29">
        <f>+AA8-AU8</f>
        <v>0.3</v>
      </c>
      <c r="AW8" s="311" t="str">
        <f>+IF(C8="Corrupción","Moderado",IF(AV9&lt;=25%,"Bajo",IF(AV9&lt;=50%,"Moderado",IF(AV9&lt;=75%,"Alto",IF(AV9&gt;75%,"Extremo","")))))</f>
        <v>Moderado</v>
      </c>
      <c r="AX8" s="312" t="s">
        <v>56</v>
      </c>
      <c r="AY8" s="93">
        <v>1</v>
      </c>
      <c r="AZ8" s="55" t="s">
        <v>220</v>
      </c>
      <c r="BA8" s="201" t="s">
        <v>221</v>
      </c>
      <c r="BB8" s="35">
        <v>44766</v>
      </c>
      <c r="BC8" s="33">
        <v>44865</v>
      </c>
      <c r="BD8" s="32" t="s">
        <v>222</v>
      </c>
      <c r="BE8" s="51">
        <v>44620</v>
      </c>
      <c r="BF8" s="52" t="s">
        <v>223</v>
      </c>
      <c r="BG8" s="31">
        <v>44681</v>
      </c>
      <c r="BH8" s="52" t="s">
        <v>223</v>
      </c>
      <c r="BI8" s="52" t="s">
        <v>224</v>
      </c>
      <c r="BJ8" s="31">
        <v>44742</v>
      </c>
      <c r="BK8" s="52" t="s">
        <v>223</v>
      </c>
      <c r="BL8" s="52" t="s">
        <v>224</v>
      </c>
      <c r="BM8" s="31">
        <v>44804</v>
      </c>
      <c r="BN8" s="52" t="s">
        <v>223</v>
      </c>
      <c r="BO8" s="52" t="s">
        <v>224</v>
      </c>
      <c r="BP8" s="31">
        <v>44865</v>
      </c>
      <c r="BQ8" s="52" t="s">
        <v>223</v>
      </c>
      <c r="BR8" s="52" t="s">
        <v>224</v>
      </c>
      <c r="BS8" s="31">
        <v>44926</v>
      </c>
      <c r="BT8" s="58"/>
      <c r="BU8" s="94"/>
    </row>
    <row r="9" spans="1:16382" s="2" customFormat="1" ht="210" x14ac:dyDescent="0.25">
      <c r="A9" s="291"/>
      <c r="B9" s="290"/>
      <c r="C9" s="290"/>
      <c r="D9" s="290"/>
      <c r="E9" s="290"/>
      <c r="F9" s="322"/>
      <c r="G9" s="313"/>
      <c r="H9" s="323"/>
      <c r="I9" s="322"/>
      <c r="J9" s="290"/>
      <c r="K9" s="290"/>
      <c r="L9" s="314"/>
      <c r="M9" s="290"/>
      <c r="N9" s="290"/>
      <c r="O9" s="290"/>
      <c r="P9" s="290"/>
      <c r="Q9" s="290"/>
      <c r="R9" s="290"/>
      <c r="S9" s="318"/>
      <c r="T9" s="318"/>
      <c r="U9" s="318"/>
      <c r="V9" s="319"/>
      <c r="W9" s="315"/>
      <c r="X9" s="321"/>
      <c r="Y9" s="315"/>
      <c r="Z9" s="311"/>
      <c r="AA9" s="315"/>
      <c r="AB9" s="325"/>
      <c r="AC9" s="42" t="s">
        <v>225</v>
      </c>
      <c r="AD9" s="42" t="s">
        <v>226</v>
      </c>
      <c r="AE9" s="42" t="s">
        <v>54</v>
      </c>
      <c r="AF9" s="28">
        <f t="shared" si="0"/>
        <v>0.25</v>
      </c>
      <c r="AG9" s="211" t="s">
        <v>161</v>
      </c>
      <c r="AH9" s="28">
        <f t="shared" si="4"/>
        <v>0.15</v>
      </c>
      <c r="AI9" s="28">
        <f>+AH9+AF9</f>
        <v>0.4</v>
      </c>
      <c r="AJ9" s="211" t="s">
        <v>162</v>
      </c>
      <c r="AK9" s="201" t="s">
        <v>163</v>
      </c>
      <c r="AL9" s="42" t="s">
        <v>216</v>
      </c>
      <c r="AM9" s="201" t="s">
        <v>23</v>
      </c>
      <c r="AN9" s="211" t="s">
        <v>217</v>
      </c>
      <c r="AO9" s="211" t="s">
        <v>24</v>
      </c>
      <c r="AP9" s="211" t="s">
        <v>48</v>
      </c>
      <c r="AQ9" s="211" t="s">
        <v>227</v>
      </c>
      <c r="AR9" s="211" t="s">
        <v>168</v>
      </c>
      <c r="AS9" s="211" t="s">
        <v>228</v>
      </c>
      <c r="AT9" s="211" t="s">
        <v>170</v>
      </c>
      <c r="AU9" s="211">
        <f>+AV8*AI9</f>
        <v>0.12</v>
      </c>
      <c r="AV9" s="29">
        <f>+AV8-AU9</f>
        <v>0.18</v>
      </c>
      <c r="AW9" s="311"/>
      <c r="AX9" s="312"/>
      <c r="AY9" s="98">
        <v>2</v>
      </c>
      <c r="AZ9" s="56" t="s">
        <v>229</v>
      </c>
      <c r="BA9" s="201" t="s">
        <v>111</v>
      </c>
      <c r="BB9" s="35">
        <v>44774</v>
      </c>
      <c r="BC9" s="35">
        <v>44864</v>
      </c>
      <c r="BD9" s="204" t="s">
        <v>230</v>
      </c>
      <c r="BE9" s="51">
        <v>44620</v>
      </c>
      <c r="BF9" s="52"/>
      <c r="BG9" s="31">
        <v>44681</v>
      </c>
      <c r="BH9" s="52" t="s">
        <v>231</v>
      </c>
      <c r="BI9" s="52" t="s">
        <v>231</v>
      </c>
      <c r="BJ9" s="31">
        <v>44742</v>
      </c>
      <c r="BK9" s="52" t="s">
        <v>231</v>
      </c>
      <c r="BL9" s="58" t="s">
        <v>232</v>
      </c>
      <c r="BM9" s="31">
        <v>44804</v>
      </c>
      <c r="BN9" s="52" t="s">
        <v>231</v>
      </c>
      <c r="BO9" s="58" t="s">
        <v>232</v>
      </c>
      <c r="BP9" s="31">
        <v>44865</v>
      </c>
      <c r="BQ9" s="58" t="s">
        <v>233</v>
      </c>
      <c r="BR9" s="58" t="s">
        <v>232</v>
      </c>
      <c r="BS9" s="31">
        <v>44926</v>
      </c>
      <c r="BT9" s="58"/>
      <c r="BU9" s="94"/>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c r="VK9" s="1"/>
      <c r="VL9" s="1"/>
      <c r="VM9" s="1"/>
      <c r="VN9" s="1"/>
      <c r="VO9" s="1"/>
      <c r="VP9" s="1"/>
      <c r="VQ9" s="1"/>
      <c r="VR9" s="1"/>
      <c r="VS9" s="1"/>
      <c r="VT9" s="1"/>
      <c r="VU9" s="1"/>
      <c r="VV9" s="1"/>
      <c r="VW9" s="1"/>
      <c r="VX9" s="1"/>
      <c r="VY9" s="1"/>
      <c r="VZ9" s="1"/>
      <c r="WA9" s="1"/>
      <c r="WB9" s="1"/>
      <c r="WC9" s="1"/>
      <c r="WD9" s="1"/>
      <c r="WE9" s="1"/>
      <c r="WF9" s="1"/>
      <c r="WG9" s="1"/>
      <c r="WH9" s="1"/>
      <c r="WI9" s="1"/>
      <c r="WJ9" s="1"/>
      <c r="WK9" s="1"/>
      <c r="WL9" s="1"/>
      <c r="WM9" s="1"/>
      <c r="WN9" s="1"/>
      <c r="WO9" s="1"/>
      <c r="WP9" s="1"/>
      <c r="WQ9" s="1"/>
      <c r="WR9" s="1"/>
      <c r="WS9" s="1"/>
      <c r="WT9" s="1"/>
      <c r="WU9" s="1"/>
      <c r="WV9" s="1"/>
      <c r="WW9" s="1"/>
      <c r="WX9" s="1"/>
      <c r="WY9" s="1"/>
      <c r="WZ9" s="1"/>
      <c r="XA9" s="1"/>
      <c r="XB9" s="1"/>
      <c r="XC9" s="1"/>
      <c r="XD9" s="1"/>
      <c r="XE9" s="1"/>
      <c r="XF9" s="1"/>
      <c r="XG9" s="1"/>
      <c r="XH9" s="1"/>
      <c r="XI9" s="1"/>
      <c r="XJ9" s="1"/>
      <c r="XK9" s="1"/>
      <c r="XL9" s="1"/>
      <c r="XM9" s="1"/>
      <c r="XN9" s="1"/>
      <c r="XO9" s="1"/>
      <c r="XP9" s="1"/>
      <c r="XQ9" s="1"/>
      <c r="XR9" s="1"/>
      <c r="XS9" s="1"/>
      <c r="XT9" s="1"/>
      <c r="XU9" s="1"/>
      <c r="XV9" s="1"/>
      <c r="XW9" s="1"/>
      <c r="XX9" s="1"/>
      <c r="XY9" s="1"/>
      <c r="XZ9" s="1"/>
      <c r="YA9" s="1"/>
      <c r="YB9" s="1"/>
      <c r="YC9" s="1"/>
      <c r="YD9" s="1"/>
      <c r="YE9" s="1"/>
      <c r="YF9" s="1"/>
      <c r="YG9" s="1"/>
      <c r="YH9" s="1"/>
      <c r="YI9" s="1"/>
      <c r="YJ9" s="1"/>
      <c r="YK9" s="1"/>
      <c r="YL9" s="1"/>
      <c r="YM9" s="1"/>
      <c r="YN9" s="1"/>
      <c r="YO9" s="1"/>
      <c r="YP9" s="1"/>
      <c r="YQ9" s="1"/>
      <c r="YR9" s="1"/>
      <c r="YS9" s="1"/>
      <c r="YT9" s="1"/>
      <c r="YU9" s="1"/>
      <c r="YV9" s="1"/>
      <c r="YW9" s="1"/>
      <c r="YX9" s="1"/>
      <c r="YY9" s="1"/>
      <c r="YZ9" s="1"/>
      <c r="ZA9" s="1"/>
      <c r="ZB9" s="1"/>
      <c r="ZC9" s="1"/>
      <c r="ZD9" s="1"/>
      <c r="ZE9" s="1"/>
      <c r="ZF9" s="1"/>
      <c r="ZG9" s="1"/>
      <c r="ZH9" s="1"/>
      <c r="ZI9" s="1"/>
      <c r="ZJ9" s="1"/>
      <c r="ZK9" s="1"/>
      <c r="ZL9" s="1"/>
      <c r="ZM9" s="1"/>
      <c r="ZN9" s="1"/>
      <c r="ZO9" s="1"/>
      <c r="ZP9" s="1"/>
      <c r="ZQ9" s="1"/>
      <c r="ZR9" s="1"/>
      <c r="ZS9" s="1"/>
      <c r="ZT9" s="1"/>
      <c r="ZU9" s="1"/>
      <c r="ZV9" s="1"/>
      <c r="ZW9" s="1"/>
      <c r="ZX9" s="1"/>
      <c r="ZY9" s="1"/>
      <c r="ZZ9" s="1"/>
      <c r="AAA9" s="1"/>
      <c r="AAB9" s="1"/>
      <c r="AAC9" s="1"/>
      <c r="AAD9" s="1"/>
      <c r="AAE9" s="1"/>
      <c r="AAF9" s="1"/>
      <c r="AAG9" s="1"/>
      <c r="AAH9" s="1"/>
      <c r="AAI9" s="1"/>
      <c r="AAJ9" s="1"/>
      <c r="AAK9" s="1"/>
      <c r="AAL9" s="1"/>
      <c r="AAM9" s="1"/>
      <c r="AAN9" s="1"/>
      <c r="AAO9" s="1"/>
      <c r="AAP9" s="1"/>
      <c r="AAQ9" s="1"/>
      <c r="AAR9" s="1"/>
      <c r="AAS9" s="1"/>
      <c r="AAT9" s="1"/>
      <c r="AAU9" s="1"/>
      <c r="AAV9" s="1"/>
      <c r="AAW9" s="1"/>
      <c r="AAX9" s="1"/>
      <c r="AAY9" s="1"/>
      <c r="AAZ9" s="1"/>
      <c r="ABA9" s="1"/>
      <c r="ABB9" s="1"/>
      <c r="ABC9" s="1"/>
      <c r="ABD9" s="1"/>
      <c r="ABE9" s="1"/>
      <c r="ABF9" s="1"/>
      <c r="ABG9" s="1"/>
      <c r="ABH9" s="1"/>
      <c r="ABI9" s="1"/>
      <c r="ABJ9" s="1"/>
      <c r="ABK9" s="1"/>
      <c r="ABL9" s="1"/>
      <c r="ABM9" s="1"/>
      <c r="ABN9" s="1"/>
      <c r="ABO9" s="1"/>
      <c r="ABP9" s="1"/>
      <c r="ABQ9" s="1"/>
      <c r="ABR9" s="1"/>
      <c r="ABS9" s="1"/>
      <c r="ABT9" s="1"/>
      <c r="ABU9" s="1"/>
      <c r="ABV9" s="1"/>
      <c r="ABW9" s="1"/>
      <c r="ABX9" s="1"/>
      <c r="ABY9" s="1"/>
      <c r="ABZ9" s="1"/>
      <c r="ACA9" s="1"/>
      <c r="ACB9" s="1"/>
      <c r="ACC9" s="1"/>
      <c r="ACD9" s="1"/>
      <c r="ACE9" s="1"/>
      <c r="ACF9" s="1"/>
      <c r="ACG9" s="1"/>
      <c r="ACH9" s="1"/>
      <c r="ACI9" s="1"/>
      <c r="ACJ9" s="1"/>
      <c r="ACK9" s="1"/>
      <c r="ACL9" s="1"/>
      <c r="ACM9" s="1"/>
      <c r="ACN9" s="1"/>
      <c r="ACO9" s="1"/>
      <c r="ACP9" s="1"/>
      <c r="ACQ9" s="1"/>
      <c r="ACR9" s="1"/>
      <c r="ACS9" s="1"/>
      <c r="ACT9" s="1"/>
      <c r="ACU9" s="1"/>
      <c r="ACV9" s="1"/>
      <c r="ACW9" s="1"/>
      <c r="ACX9" s="1"/>
      <c r="ACY9" s="1"/>
      <c r="ACZ9" s="1"/>
      <c r="ADA9" s="1"/>
      <c r="ADB9" s="1"/>
      <c r="ADC9" s="1"/>
      <c r="ADD9" s="1"/>
      <c r="ADE9" s="1"/>
      <c r="ADF9" s="1"/>
      <c r="ADG9" s="1"/>
      <c r="ADH9" s="1"/>
      <c r="ADI9" s="1"/>
      <c r="ADJ9" s="1"/>
      <c r="ADK9" s="1"/>
      <c r="ADL9" s="1"/>
      <c r="ADM9" s="1"/>
      <c r="ADN9" s="1"/>
      <c r="ADO9" s="1"/>
      <c r="ADP9" s="1"/>
      <c r="ADQ9" s="1"/>
      <c r="ADR9" s="1"/>
      <c r="ADS9" s="1"/>
      <c r="ADT9" s="1"/>
      <c r="ADU9" s="1"/>
      <c r="ADV9" s="1"/>
      <c r="ADW9" s="1"/>
      <c r="ADX9" s="1"/>
      <c r="ADY9" s="1"/>
      <c r="ADZ9" s="1"/>
      <c r="AEA9" s="1"/>
      <c r="AEB9" s="1"/>
      <c r="AEC9" s="1"/>
      <c r="AED9" s="1"/>
      <c r="AEE9" s="1"/>
      <c r="AEF9" s="1"/>
      <c r="AEG9" s="1"/>
      <c r="AEH9" s="1"/>
      <c r="AEI9" s="1"/>
      <c r="AEJ9" s="1"/>
      <c r="AEK9" s="1"/>
      <c r="AEL9" s="1"/>
      <c r="AEM9" s="1"/>
      <c r="AEN9" s="1"/>
      <c r="AEO9" s="1"/>
      <c r="AEP9" s="1"/>
      <c r="AEQ9" s="1"/>
      <c r="AER9" s="1"/>
      <c r="AES9" s="1"/>
      <c r="AET9" s="1"/>
      <c r="AEU9" s="1"/>
      <c r="AEV9" s="1"/>
      <c r="AEW9" s="1"/>
      <c r="AEX9" s="1"/>
      <c r="AEY9" s="1"/>
      <c r="AEZ9" s="1"/>
      <c r="AFA9" s="1"/>
      <c r="AFB9" s="1"/>
      <c r="AFC9" s="1"/>
      <c r="AFD9" s="1"/>
      <c r="AFE9" s="1"/>
      <c r="AFF9" s="1"/>
      <c r="AFG9" s="1"/>
      <c r="AFH9" s="1"/>
      <c r="AFI9" s="1"/>
      <c r="AFJ9" s="1"/>
      <c r="AFK9" s="1"/>
      <c r="AFL9" s="1"/>
      <c r="AFM9" s="1"/>
      <c r="AFN9" s="1"/>
      <c r="AFO9" s="1"/>
      <c r="AFP9" s="1"/>
      <c r="AFQ9" s="1"/>
      <c r="AFR9" s="1"/>
      <c r="AFS9" s="1"/>
      <c r="AFT9" s="1"/>
      <c r="AFU9" s="1"/>
      <c r="AFV9" s="1"/>
      <c r="AFW9" s="1"/>
      <c r="AFX9" s="1"/>
      <c r="AFY9" s="1"/>
      <c r="AFZ9" s="1"/>
      <c r="AGA9" s="1"/>
      <c r="AGB9" s="1"/>
      <c r="AGC9" s="1"/>
      <c r="AGD9" s="1"/>
      <c r="AGE9" s="1"/>
      <c r="AGF9" s="1"/>
      <c r="AGG9" s="1"/>
      <c r="AGH9" s="1"/>
      <c r="AGI9" s="1"/>
      <c r="AGJ9" s="1"/>
      <c r="AGK9" s="1"/>
      <c r="AGL9" s="1"/>
      <c r="AGM9" s="1"/>
      <c r="AGN9" s="1"/>
      <c r="AGO9" s="1"/>
      <c r="AGP9" s="1"/>
      <c r="AGQ9" s="1"/>
      <c r="AGR9" s="1"/>
      <c r="AGS9" s="1"/>
      <c r="AGT9" s="1"/>
      <c r="AGU9" s="1"/>
      <c r="AGV9" s="1"/>
      <c r="AGW9" s="1"/>
      <c r="AGX9" s="1"/>
      <c r="AGY9" s="1"/>
      <c r="AGZ9" s="1"/>
      <c r="AHA9" s="1"/>
      <c r="AHB9" s="1"/>
      <c r="AHC9" s="1"/>
      <c r="AHD9" s="1"/>
      <c r="AHE9" s="1"/>
      <c r="AHF9" s="1"/>
      <c r="AHG9" s="1"/>
      <c r="AHH9" s="1"/>
      <c r="AHI9" s="1"/>
      <c r="AHJ9" s="1"/>
      <c r="AHK9" s="1"/>
      <c r="AHL9" s="1"/>
      <c r="AHM9" s="1"/>
      <c r="AHN9" s="1"/>
      <c r="AHO9" s="1"/>
      <c r="AHP9" s="1"/>
      <c r="AHQ9" s="1"/>
      <c r="AHR9" s="1"/>
      <c r="AHS9" s="1"/>
      <c r="AHT9" s="1"/>
      <c r="AHU9" s="1"/>
      <c r="AHV9" s="1"/>
      <c r="AHW9" s="1"/>
      <c r="AHX9" s="1"/>
      <c r="AHY9" s="1"/>
      <c r="AHZ9" s="1"/>
      <c r="AIA9" s="1"/>
      <c r="AIB9" s="1"/>
      <c r="AIC9" s="1"/>
      <c r="AID9" s="1"/>
      <c r="AIE9" s="1"/>
      <c r="AIF9" s="1"/>
      <c r="AIG9" s="1"/>
      <c r="AIH9" s="1"/>
      <c r="AII9" s="1"/>
      <c r="AIJ9" s="1"/>
      <c r="AIK9" s="1"/>
      <c r="AIL9" s="1"/>
      <c r="AIM9" s="1"/>
      <c r="AIN9" s="1"/>
      <c r="AIO9" s="1"/>
      <c r="AIP9" s="1"/>
      <c r="AIQ9" s="1"/>
      <c r="AIR9" s="1"/>
      <c r="AIS9" s="1"/>
      <c r="AIT9" s="1"/>
      <c r="AIU9" s="1"/>
      <c r="AIV9" s="1"/>
      <c r="AIW9" s="1"/>
      <c r="AIX9" s="1"/>
      <c r="AIY9" s="1"/>
      <c r="AIZ9" s="1"/>
      <c r="AJA9" s="1"/>
      <c r="AJB9" s="1"/>
      <c r="AJC9" s="1"/>
      <c r="AJD9" s="1"/>
      <c r="AJE9" s="1"/>
      <c r="AJF9" s="1"/>
      <c r="AJG9" s="1"/>
      <c r="AJH9" s="1"/>
      <c r="AJI9" s="1"/>
      <c r="AJJ9" s="1"/>
      <c r="AJK9" s="1"/>
      <c r="AJL9" s="1"/>
      <c r="AJM9" s="1"/>
      <c r="AJN9" s="1"/>
      <c r="AJO9" s="1"/>
      <c r="AJP9" s="1"/>
      <c r="AJQ9" s="1"/>
      <c r="AJR9" s="1"/>
      <c r="AJS9" s="1"/>
      <c r="AJT9" s="1"/>
      <c r="AJU9" s="1"/>
      <c r="AJV9" s="1"/>
      <c r="AJW9" s="1"/>
      <c r="AJX9" s="1"/>
      <c r="AJY9" s="1"/>
      <c r="AJZ9" s="1"/>
      <c r="AKA9" s="1"/>
      <c r="AKB9" s="1"/>
      <c r="AKC9" s="1"/>
      <c r="AKD9" s="1"/>
      <c r="AKE9" s="1"/>
      <c r="AKF9" s="1"/>
      <c r="AKG9" s="1"/>
      <c r="AKH9" s="1"/>
      <c r="AKI9" s="1"/>
      <c r="AKJ9" s="1"/>
      <c r="AKK9" s="1"/>
      <c r="AKL9" s="1"/>
      <c r="AKM9" s="1"/>
      <c r="AKN9" s="1"/>
      <c r="AKO9" s="1"/>
      <c r="AKP9" s="1"/>
      <c r="AKQ9" s="1"/>
      <c r="AKR9" s="1"/>
      <c r="AKS9" s="1"/>
      <c r="AKT9" s="1"/>
      <c r="AKU9" s="1"/>
      <c r="AKV9" s="1"/>
      <c r="AKW9" s="1"/>
      <c r="AKX9" s="1"/>
      <c r="AKY9" s="1"/>
      <c r="AKZ9" s="1"/>
      <c r="ALA9" s="1"/>
      <c r="ALB9" s="1"/>
      <c r="ALC9" s="1"/>
      <c r="ALD9" s="1"/>
      <c r="ALE9" s="1"/>
      <c r="ALF9" s="1"/>
      <c r="ALG9" s="1"/>
      <c r="ALH9" s="1"/>
      <c r="ALI9" s="1"/>
      <c r="ALJ9" s="1"/>
      <c r="ALK9" s="1"/>
      <c r="ALL9" s="1"/>
      <c r="ALM9" s="1"/>
      <c r="ALN9" s="1"/>
      <c r="ALO9" s="1"/>
      <c r="ALP9" s="1"/>
      <c r="ALQ9" s="1"/>
      <c r="ALR9" s="1"/>
      <c r="ALS9" s="1"/>
      <c r="ALT9" s="1"/>
      <c r="ALU9" s="1"/>
      <c r="ALV9" s="1"/>
      <c r="ALW9" s="1"/>
      <c r="ALX9" s="1"/>
      <c r="ALY9" s="1"/>
      <c r="ALZ9" s="1"/>
      <c r="AMA9" s="1"/>
      <c r="AMB9" s="1"/>
      <c r="AMC9" s="1"/>
      <c r="AMD9" s="1"/>
      <c r="AME9" s="1"/>
      <c r="AMF9" s="1"/>
      <c r="AMG9" s="1"/>
      <c r="AMH9" s="1"/>
      <c r="AMI9" s="1"/>
      <c r="AMJ9" s="1"/>
      <c r="AMK9" s="1"/>
      <c r="AML9" s="1"/>
      <c r="AMM9" s="1"/>
      <c r="AMN9" s="1"/>
      <c r="AMO9" s="1"/>
      <c r="AMP9" s="1"/>
      <c r="AMQ9" s="1"/>
      <c r="AMR9" s="1"/>
      <c r="AMS9" s="1"/>
      <c r="AMT9" s="1"/>
      <c r="AMU9" s="1"/>
      <c r="AMV9" s="1"/>
      <c r="AMW9" s="1"/>
      <c r="AMX9" s="1"/>
      <c r="AMY9" s="1"/>
      <c r="AMZ9" s="1"/>
      <c r="ANA9" s="1"/>
      <c r="ANB9" s="1"/>
      <c r="ANC9" s="1"/>
      <c r="AND9" s="1"/>
      <c r="ANE9" s="1"/>
      <c r="ANF9" s="1"/>
      <c r="ANG9" s="1"/>
      <c r="ANH9" s="1"/>
      <c r="ANI9" s="1"/>
      <c r="ANJ9" s="1"/>
      <c r="ANK9" s="1"/>
      <c r="ANL9" s="1"/>
      <c r="ANM9" s="1"/>
      <c r="ANN9" s="1"/>
      <c r="ANO9" s="1"/>
      <c r="ANP9" s="1"/>
      <c r="ANQ9" s="1"/>
      <c r="ANR9" s="1"/>
      <c r="ANS9" s="1"/>
      <c r="ANT9" s="1"/>
      <c r="ANU9" s="1"/>
      <c r="ANV9" s="1"/>
      <c r="ANW9" s="1"/>
      <c r="ANX9" s="1"/>
      <c r="ANY9" s="1"/>
      <c r="ANZ9" s="1"/>
      <c r="AOA9" s="1"/>
      <c r="AOB9" s="1"/>
      <c r="AOC9" s="1"/>
      <c r="AOD9" s="1"/>
      <c r="AOE9" s="1"/>
      <c r="AOF9" s="1"/>
      <c r="AOG9" s="1"/>
      <c r="AOH9" s="1"/>
      <c r="AOI9" s="1"/>
      <c r="AOJ9" s="1"/>
      <c r="AOK9" s="1"/>
      <c r="AOL9" s="1"/>
      <c r="AOM9" s="1"/>
      <c r="AON9" s="1"/>
      <c r="AOO9" s="1"/>
      <c r="AOP9" s="1"/>
      <c r="AOQ9" s="1"/>
      <c r="AOR9" s="1"/>
      <c r="AOS9" s="1"/>
      <c r="AOT9" s="1"/>
      <c r="AOU9" s="1"/>
      <c r="AOV9" s="1"/>
      <c r="AOW9" s="1"/>
      <c r="AOX9" s="1"/>
      <c r="AOY9" s="1"/>
      <c r="AOZ9" s="1"/>
      <c r="APA9" s="1"/>
      <c r="APB9" s="1"/>
      <c r="APC9" s="1"/>
      <c r="APD9" s="1"/>
      <c r="APE9" s="1"/>
      <c r="APF9" s="1"/>
      <c r="APG9" s="1"/>
      <c r="APH9" s="1"/>
      <c r="API9" s="1"/>
      <c r="APJ9" s="1"/>
      <c r="APK9" s="1"/>
      <c r="APL9" s="1"/>
      <c r="APM9" s="1"/>
      <c r="APN9" s="1"/>
      <c r="APO9" s="1"/>
      <c r="APP9" s="1"/>
      <c r="APQ9" s="1"/>
      <c r="APR9" s="1"/>
      <c r="APS9" s="1"/>
      <c r="APT9" s="1"/>
      <c r="APU9" s="1"/>
      <c r="APV9" s="1"/>
      <c r="APW9" s="1"/>
      <c r="APX9" s="1"/>
      <c r="APY9" s="1"/>
      <c r="APZ9" s="1"/>
      <c r="AQA9" s="1"/>
      <c r="AQB9" s="1"/>
      <c r="AQC9" s="1"/>
      <c r="AQD9" s="1"/>
      <c r="AQE9" s="1"/>
      <c r="AQF9" s="1"/>
      <c r="AQG9" s="1"/>
      <c r="AQH9" s="1"/>
      <c r="AQI9" s="1"/>
      <c r="AQJ9" s="1"/>
      <c r="AQK9" s="1"/>
      <c r="AQL9" s="1"/>
      <c r="AQM9" s="1"/>
      <c r="AQN9" s="1"/>
      <c r="AQO9" s="1"/>
      <c r="AQP9" s="1"/>
      <c r="AQQ9" s="1"/>
      <c r="AQR9" s="1"/>
      <c r="AQS9" s="1"/>
      <c r="AQT9" s="1"/>
      <c r="AQU9" s="1"/>
      <c r="AQV9" s="1"/>
      <c r="AQW9" s="1"/>
      <c r="AQX9" s="1"/>
      <c r="AQY9" s="1"/>
      <c r="AQZ9" s="1"/>
      <c r="ARA9" s="1"/>
      <c r="ARB9" s="1"/>
      <c r="ARC9" s="1"/>
      <c r="ARD9" s="1"/>
      <c r="ARE9" s="1"/>
      <c r="ARF9" s="1"/>
      <c r="ARG9" s="1"/>
      <c r="ARH9" s="1"/>
      <c r="ARI9" s="1"/>
      <c r="ARJ9" s="1"/>
      <c r="ARK9" s="1"/>
      <c r="ARL9" s="1"/>
      <c r="ARM9" s="1"/>
      <c r="ARN9" s="1"/>
      <c r="ARO9" s="1"/>
      <c r="ARP9" s="1"/>
      <c r="ARQ9" s="1"/>
      <c r="ARR9" s="1"/>
      <c r="ARS9" s="1"/>
      <c r="ART9" s="1"/>
      <c r="ARU9" s="1"/>
      <c r="ARV9" s="1"/>
      <c r="ARW9" s="1"/>
      <c r="ARX9" s="1"/>
      <c r="ARY9" s="1"/>
      <c r="ARZ9" s="1"/>
      <c r="ASA9" s="1"/>
      <c r="ASB9" s="1"/>
      <c r="ASC9" s="1"/>
      <c r="ASD9" s="1"/>
      <c r="ASE9" s="1"/>
      <c r="ASF9" s="1"/>
      <c r="ASG9" s="1"/>
      <c r="ASH9" s="1"/>
      <c r="ASI9" s="1"/>
      <c r="ASJ9" s="1"/>
      <c r="ASK9" s="1"/>
      <c r="ASL9" s="1"/>
      <c r="ASM9" s="1"/>
      <c r="ASN9" s="1"/>
      <c r="ASO9" s="1"/>
      <c r="ASP9" s="1"/>
      <c r="ASQ9" s="1"/>
      <c r="ASR9" s="1"/>
      <c r="ASS9" s="1"/>
      <c r="AST9" s="1"/>
      <c r="ASU9" s="1"/>
      <c r="ASV9" s="1"/>
      <c r="ASW9" s="1"/>
      <c r="ASX9" s="1"/>
      <c r="ASY9" s="1"/>
      <c r="ASZ9" s="1"/>
      <c r="ATA9" s="1"/>
      <c r="ATB9" s="1"/>
      <c r="ATC9" s="1"/>
      <c r="ATD9" s="1"/>
      <c r="ATE9" s="1"/>
      <c r="ATF9" s="1"/>
      <c r="ATG9" s="1"/>
      <c r="ATH9" s="1"/>
      <c r="ATI9" s="1"/>
      <c r="ATJ9" s="1"/>
      <c r="ATK9" s="1"/>
      <c r="ATL9" s="1"/>
      <c r="ATM9" s="1"/>
      <c r="ATN9" s="1"/>
      <c r="ATO9" s="1"/>
      <c r="ATP9" s="1"/>
      <c r="ATQ9" s="1"/>
      <c r="ATR9" s="1"/>
      <c r="ATS9" s="1"/>
      <c r="ATT9" s="1"/>
      <c r="ATU9" s="1"/>
      <c r="ATV9" s="1"/>
      <c r="ATW9" s="1"/>
      <c r="ATX9" s="1"/>
      <c r="ATY9" s="1"/>
      <c r="ATZ9" s="1"/>
      <c r="AUA9" s="1"/>
      <c r="AUB9" s="1"/>
      <c r="AUC9" s="1"/>
      <c r="AUD9" s="1"/>
      <c r="AUE9" s="1"/>
      <c r="AUF9" s="1"/>
      <c r="AUG9" s="1"/>
      <c r="AUH9" s="1"/>
      <c r="AUI9" s="1"/>
      <c r="AUJ9" s="1"/>
      <c r="AUK9" s="1"/>
      <c r="AUL9" s="1"/>
      <c r="AUM9" s="1"/>
      <c r="AUN9" s="1"/>
      <c r="AUO9" s="1"/>
      <c r="AUP9" s="1"/>
      <c r="AUQ9" s="1"/>
      <c r="AUR9" s="1"/>
      <c r="AUS9" s="1"/>
      <c r="AUT9" s="1"/>
      <c r="AUU9" s="1"/>
      <c r="AUV9" s="1"/>
      <c r="AUW9" s="1"/>
      <c r="AUX9" s="1"/>
      <c r="AUY9" s="1"/>
      <c r="AUZ9" s="1"/>
      <c r="AVA9" s="1"/>
      <c r="AVB9" s="1"/>
      <c r="AVC9" s="1"/>
      <c r="AVD9" s="1"/>
      <c r="AVE9" s="1"/>
      <c r="AVF9" s="1"/>
      <c r="AVG9" s="1"/>
      <c r="AVH9" s="1"/>
      <c r="AVI9" s="1"/>
      <c r="AVJ9" s="1"/>
      <c r="AVK9" s="1"/>
      <c r="AVL9" s="1"/>
      <c r="AVM9" s="1"/>
      <c r="AVN9" s="1"/>
      <c r="AVO9" s="1"/>
      <c r="AVP9" s="1"/>
      <c r="AVQ9" s="1"/>
      <c r="AVR9" s="1"/>
      <c r="AVS9" s="1"/>
      <c r="AVT9" s="1"/>
      <c r="AVU9" s="1"/>
      <c r="AVV9" s="1"/>
      <c r="AVW9" s="1"/>
      <c r="AVX9" s="1"/>
      <c r="AVY9" s="1"/>
      <c r="AVZ9" s="1"/>
      <c r="AWA9" s="1"/>
      <c r="AWB9" s="1"/>
      <c r="AWC9" s="1"/>
      <c r="AWD9" s="1"/>
      <c r="AWE9" s="1"/>
      <c r="AWF9" s="1"/>
      <c r="AWG9" s="1"/>
      <c r="AWH9" s="1"/>
      <c r="AWI9" s="1"/>
      <c r="AWJ9" s="1"/>
      <c r="AWK9" s="1"/>
      <c r="AWL9" s="1"/>
      <c r="AWM9" s="1"/>
      <c r="AWN9" s="1"/>
      <c r="AWO9" s="1"/>
      <c r="AWP9" s="1"/>
      <c r="AWQ9" s="1"/>
      <c r="AWR9" s="1"/>
      <c r="AWS9" s="1"/>
      <c r="AWT9" s="1"/>
      <c r="AWU9" s="1"/>
      <c r="AWV9" s="1"/>
      <c r="AWW9" s="1"/>
      <c r="AWX9" s="1"/>
      <c r="AWY9" s="1"/>
      <c r="AWZ9" s="1"/>
      <c r="AXA9" s="1"/>
      <c r="AXB9" s="1"/>
      <c r="AXC9" s="1"/>
      <c r="AXD9" s="1"/>
      <c r="AXE9" s="1"/>
      <c r="AXF9" s="1"/>
      <c r="AXG9" s="1"/>
      <c r="AXH9" s="1"/>
      <c r="AXI9" s="1"/>
      <c r="AXJ9" s="1"/>
      <c r="AXK9" s="1"/>
      <c r="AXL9" s="1"/>
      <c r="AXM9" s="1"/>
      <c r="AXN9" s="1"/>
      <c r="AXO9" s="1"/>
      <c r="AXP9" s="1"/>
      <c r="AXQ9" s="1"/>
      <c r="AXR9" s="1"/>
      <c r="AXS9" s="1"/>
      <c r="AXT9" s="1"/>
      <c r="AXU9" s="1"/>
      <c r="AXV9" s="1"/>
      <c r="AXW9" s="1"/>
      <c r="AXX9" s="1"/>
      <c r="AXY9" s="1"/>
      <c r="AXZ9" s="1"/>
      <c r="AYA9" s="1"/>
      <c r="AYB9" s="1"/>
      <c r="AYC9" s="1"/>
      <c r="AYD9" s="1"/>
      <c r="AYE9" s="1"/>
      <c r="AYF9" s="1"/>
      <c r="AYG9" s="1"/>
      <c r="AYH9" s="1"/>
      <c r="AYI9" s="1"/>
      <c r="AYJ9" s="1"/>
      <c r="AYK9" s="1"/>
      <c r="AYL9" s="1"/>
      <c r="AYM9" s="1"/>
      <c r="AYN9" s="1"/>
      <c r="AYO9" s="1"/>
      <c r="AYP9" s="1"/>
      <c r="AYQ9" s="1"/>
      <c r="AYR9" s="1"/>
      <c r="AYS9" s="1"/>
      <c r="AYT9" s="1"/>
      <c r="AYU9" s="1"/>
      <c r="AYV9" s="1"/>
      <c r="AYW9" s="1"/>
      <c r="AYX9" s="1"/>
      <c r="AYY9" s="1"/>
      <c r="AYZ9" s="1"/>
      <c r="AZA9" s="1"/>
      <c r="AZB9" s="1"/>
      <c r="AZC9" s="1"/>
      <c r="AZD9" s="1"/>
      <c r="AZE9" s="1"/>
      <c r="AZF9" s="1"/>
      <c r="AZG9" s="1"/>
      <c r="AZH9" s="1"/>
      <c r="AZI9" s="1"/>
      <c r="AZJ9" s="1"/>
      <c r="AZK9" s="1"/>
      <c r="AZL9" s="1"/>
      <c r="AZM9" s="1"/>
      <c r="AZN9" s="1"/>
      <c r="AZO9" s="1"/>
      <c r="AZP9" s="1"/>
      <c r="AZQ9" s="1"/>
      <c r="AZR9" s="1"/>
      <c r="AZS9" s="1"/>
      <c r="AZT9" s="1"/>
      <c r="AZU9" s="1"/>
      <c r="AZV9" s="1"/>
      <c r="AZW9" s="1"/>
      <c r="AZX9" s="1"/>
      <c r="AZY9" s="1"/>
      <c r="AZZ9" s="1"/>
      <c r="BAA9" s="1"/>
      <c r="BAB9" s="1"/>
      <c r="BAC9" s="1"/>
      <c r="BAD9" s="1"/>
      <c r="BAE9" s="1"/>
      <c r="BAF9" s="1"/>
      <c r="BAG9" s="1"/>
      <c r="BAH9" s="1"/>
      <c r="BAI9" s="1"/>
      <c r="BAJ9" s="1"/>
      <c r="BAK9" s="1"/>
      <c r="BAL9" s="1"/>
      <c r="BAM9" s="1"/>
      <c r="BAN9" s="1"/>
      <c r="BAO9" s="1"/>
      <c r="BAP9" s="1"/>
      <c r="BAQ9" s="1"/>
      <c r="BAR9" s="1"/>
      <c r="BAS9" s="1"/>
      <c r="BAT9" s="1"/>
      <c r="BAU9" s="1"/>
      <c r="BAV9" s="1"/>
      <c r="BAW9" s="1"/>
      <c r="BAX9" s="1"/>
      <c r="BAY9" s="1"/>
      <c r="BAZ9" s="1"/>
      <c r="BBA9" s="1"/>
      <c r="BBB9" s="1"/>
      <c r="BBC9" s="1"/>
      <c r="BBD9" s="1"/>
      <c r="BBE9" s="1"/>
      <c r="BBF9" s="1"/>
      <c r="BBG9" s="1"/>
      <c r="BBH9" s="1"/>
      <c r="BBI9" s="1"/>
      <c r="BBJ9" s="1"/>
      <c r="BBK9" s="1"/>
      <c r="BBL9" s="1"/>
      <c r="BBM9" s="1"/>
      <c r="BBN9" s="1"/>
      <c r="BBO9" s="1"/>
      <c r="BBP9" s="1"/>
      <c r="BBQ9" s="1"/>
      <c r="BBR9" s="1"/>
      <c r="BBS9" s="1"/>
      <c r="BBT9" s="1"/>
      <c r="BBU9" s="1"/>
      <c r="BBV9" s="1"/>
      <c r="BBW9" s="1"/>
      <c r="BBX9" s="1"/>
      <c r="BBY9" s="1"/>
      <c r="BBZ9" s="1"/>
      <c r="BCA9" s="1"/>
      <c r="BCB9" s="1"/>
      <c r="BCC9" s="1"/>
      <c r="BCD9" s="1"/>
      <c r="BCE9" s="1"/>
      <c r="BCF9" s="1"/>
      <c r="BCG9" s="1"/>
      <c r="BCH9" s="1"/>
      <c r="BCI9" s="1"/>
      <c r="BCJ9" s="1"/>
      <c r="BCK9" s="1"/>
      <c r="BCL9" s="1"/>
      <c r="BCM9" s="1"/>
      <c r="BCN9" s="1"/>
      <c r="BCO9" s="1"/>
      <c r="BCP9" s="1"/>
      <c r="BCQ9" s="1"/>
      <c r="BCR9" s="1"/>
      <c r="BCS9" s="1"/>
      <c r="BCT9" s="1"/>
      <c r="BCU9" s="1"/>
      <c r="BCV9" s="1"/>
      <c r="BCW9" s="1"/>
      <c r="BCX9" s="1"/>
      <c r="BCY9" s="1"/>
      <c r="BCZ9" s="1"/>
      <c r="BDA9" s="1"/>
      <c r="BDB9" s="1"/>
      <c r="BDC9" s="1"/>
      <c r="BDD9" s="1"/>
      <c r="BDE9" s="1"/>
      <c r="BDF9" s="1"/>
      <c r="BDG9" s="1"/>
      <c r="BDH9" s="1"/>
      <c r="BDI9" s="1"/>
      <c r="BDJ9" s="1"/>
      <c r="BDK9" s="1"/>
      <c r="BDL9" s="1"/>
      <c r="BDM9" s="1"/>
      <c r="BDN9" s="1"/>
      <c r="BDO9" s="1"/>
      <c r="BDP9" s="1"/>
      <c r="BDQ9" s="1"/>
      <c r="BDR9" s="1"/>
      <c r="BDS9" s="1"/>
      <c r="BDT9" s="1"/>
      <c r="BDU9" s="1"/>
      <c r="BDV9" s="1"/>
      <c r="BDW9" s="1"/>
      <c r="BDX9" s="1"/>
      <c r="BDY9" s="1"/>
      <c r="BDZ9" s="1"/>
      <c r="BEA9" s="1"/>
      <c r="BEB9" s="1"/>
      <c r="BEC9" s="1"/>
      <c r="BED9" s="1"/>
      <c r="BEE9" s="1"/>
      <c r="BEF9" s="1"/>
      <c r="BEG9" s="1"/>
      <c r="BEH9" s="1"/>
      <c r="BEI9" s="1"/>
      <c r="BEJ9" s="1"/>
      <c r="BEK9" s="1"/>
      <c r="BEL9" s="1"/>
      <c r="BEM9" s="1"/>
      <c r="BEN9" s="1"/>
      <c r="BEO9" s="1"/>
      <c r="BEP9" s="1"/>
      <c r="BEQ9" s="1"/>
      <c r="BER9" s="1"/>
      <c r="BES9" s="1"/>
      <c r="BET9" s="1"/>
      <c r="BEU9" s="1"/>
      <c r="BEV9" s="1"/>
      <c r="BEW9" s="1"/>
      <c r="BEX9" s="1"/>
      <c r="BEY9" s="1"/>
      <c r="BEZ9" s="1"/>
      <c r="BFA9" s="1"/>
      <c r="BFB9" s="1"/>
      <c r="BFC9" s="1"/>
      <c r="BFD9" s="1"/>
      <c r="BFE9" s="1"/>
      <c r="BFF9" s="1"/>
      <c r="BFG9" s="1"/>
      <c r="BFH9" s="1"/>
      <c r="BFI9" s="1"/>
      <c r="BFJ9" s="1"/>
      <c r="BFK9" s="1"/>
      <c r="BFL9" s="1"/>
      <c r="BFM9" s="1"/>
      <c r="BFN9" s="1"/>
      <c r="BFO9" s="1"/>
      <c r="BFP9" s="1"/>
      <c r="BFQ9" s="1"/>
      <c r="BFR9" s="1"/>
      <c r="BFS9" s="1"/>
      <c r="BFT9" s="1"/>
      <c r="BFU9" s="1"/>
      <c r="BFV9" s="1"/>
      <c r="BFW9" s="1"/>
      <c r="BFX9" s="1"/>
      <c r="BFY9" s="1"/>
      <c r="BFZ9" s="1"/>
      <c r="BGA9" s="1"/>
      <c r="BGB9" s="1"/>
      <c r="BGC9" s="1"/>
      <c r="BGD9" s="1"/>
      <c r="BGE9" s="1"/>
      <c r="BGF9" s="1"/>
      <c r="BGG9" s="1"/>
      <c r="BGH9" s="1"/>
      <c r="BGI9" s="1"/>
      <c r="BGJ9" s="1"/>
      <c r="BGK9" s="1"/>
      <c r="BGL9" s="1"/>
      <c r="BGM9" s="1"/>
      <c r="BGN9" s="1"/>
      <c r="BGO9" s="1"/>
      <c r="BGP9" s="1"/>
      <c r="BGQ9" s="1"/>
      <c r="BGR9" s="1"/>
      <c r="BGS9" s="1"/>
      <c r="BGT9" s="1"/>
      <c r="BGU9" s="1"/>
      <c r="BGV9" s="1"/>
      <c r="BGW9" s="1"/>
      <c r="BGX9" s="1"/>
      <c r="BGY9" s="1"/>
      <c r="BGZ9" s="1"/>
      <c r="BHA9" s="1"/>
      <c r="BHB9" s="1"/>
      <c r="BHC9" s="1"/>
      <c r="BHD9" s="1"/>
      <c r="BHE9" s="1"/>
      <c r="BHF9" s="1"/>
      <c r="BHG9" s="1"/>
      <c r="BHH9" s="1"/>
      <c r="BHI9" s="1"/>
      <c r="BHJ9" s="1"/>
      <c r="BHK9" s="1"/>
      <c r="BHL9" s="1"/>
      <c r="BHM9" s="1"/>
      <c r="BHN9" s="1"/>
      <c r="BHO9" s="1"/>
      <c r="BHP9" s="1"/>
      <c r="BHQ9" s="1"/>
      <c r="BHR9" s="1"/>
      <c r="BHS9" s="1"/>
      <c r="BHT9" s="1"/>
      <c r="BHU9" s="1"/>
      <c r="BHV9" s="1"/>
      <c r="BHW9" s="1"/>
      <c r="BHX9" s="1"/>
      <c r="BHY9" s="1"/>
      <c r="BHZ9" s="1"/>
      <c r="BIA9" s="1"/>
      <c r="BIB9" s="1"/>
      <c r="BIC9" s="1"/>
      <c r="BID9" s="1"/>
      <c r="BIE9" s="1"/>
      <c r="BIF9" s="1"/>
      <c r="BIG9" s="1"/>
      <c r="BIH9" s="1"/>
      <c r="BII9" s="1"/>
      <c r="BIJ9" s="1"/>
      <c r="BIK9" s="1"/>
      <c r="BIL9" s="1"/>
      <c r="BIM9" s="1"/>
      <c r="BIN9" s="1"/>
      <c r="BIO9" s="1"/>
      <c r="BIP9" s="1"/>
      <c r="BIQ9" s="1"/>
      <c r="BIR9" s="1"/>
      <c r="BIS9" s="1"/>
      <c r="BIT9" s="1"/>
      <c r="BIU9" s="1"/>
      <c r="BIV9" s="1"/>
      <c r="BIW9" s="1"/>
      <c r="BIX9" s="1"/>
      <c r="BIY9" s="1"/>
      <c r="BIZ9" s="1"/>
      <c r="BJA9" s="1"/>
      <c r="BJB9" s="1"/>
      <c r="BJC9" s="1"/>
      <c r="BJD9" s="1"/>
      <c r="BJE9" s="1"/>
      <c r="BJF9" s="1"/>
      <c r="BJG9" s="1"/>
      <c r="BJH9" s="1"/>
      <c r="BJI9" s="1"/>
      <c r="BJJ9" s="1"/>
      <c r="BJK9" s="1"/>
      <c r="BJL9" s="1"/>
      <c r="BJM9" s="1"/>
      <c r="BJN9" s="1"/>
      <c r="BJO9" s="1"/>
      <c r="BJP9" s="1"/>
      <c r="BJQ9" s="1"/>
      <c r="BJR9" s="1"/>
      <c r="BJS9" s="1"/>
      <c r="BJT9" s="1"/>
      <c r="BJU9" s="1"/>
      <c r="BJV9" s="1"/>
      <c r="BJW9" s="1"/>
      <c r="BJX9" s="1"/>
      <c r="BJY9" s="1"/>
      <c r="BJZ9" s="1"/>
      <c r="BKA9" s="1"/>
      <c r="BKB9" s="1"/>
      <c r="BKC9" s="1"/>
      <c r="BKD9" s="1"/>
      <c r="BKE9" s="1"/>
      <c r="BKF9" s="1"/>
      <c r="BKG9" s="1"/>
      <c r="BKH9" s="1"/>
      <c r="BKI9" s="1"/>
      <c r="BKJ9" s="1"/>
      <c r="BKK9" s="1"/>
      <c r="BKL9" s="1"/>
      <c r="BKM9" s="1"/>
      <c r="BKN9" s="1"/>
      <c r="BKO9" s="1"/>
      <c r="BKP9" s="1"/>
      <c r="BKQ9" s="1"/>
      <c r="BKR9" s="1"/>
      <c r="BKS9" s="1"/>
      <c r="BKT9" s="1"/>
      <c r="BKU9" s="1"/>
      <c r="BKV9" s="1"/>
      <c r="BKW9" s="1"/>
      <c r="BKX9" s="1"/>
      <c r="BKY9" s="1"/>
      <c r="BKZ9" s="1"/>
      <c r="BLA9" s="1"/>
      <c r="BLB9" s="1"/>
      <c r="BLC9" s="1"/>
      <c r="BLD9" s="1"/>
      <c r="BLE9" s="1"/>
      <c r="BLF9" s="1"/>
      <c r="BLG9" s="1"/>
      <c r="BLH9" s="1"/>
      <c r="BLI9" s="1"/>
      <c r="BLJ9" s="1"/>
      <c r="BLK9" s="1"/>
      <c r="BLL9" s="1"/>
      <c r="BLM9" s="1"/>
      <c r="BLN9" s="1"/>
      <c r="BLO9" s="1"/>
      <c r="BLP9" s="1"/>
      <c r="BLQ9" s="1"/>
      <c r="BLR9" s="1"/>
      <c r="BLS9" s="1"/>
      <c r="BLT9" s="1"/>
      <c r="BLU9" s="1"/>
      <c r="BLV9" s="1"/>
      <c r="BLW9" s="1"/>
      <c r="BLX9" s="1"/>
      <c r="BLY9" s="1"/>
      <c r="BLZ9" s="1"/>
      <c r="BMA9" s="1"/>
      <c r="BMB9" s="1"/>
      <c r="BMC9" s="1"/>
      <c r="BMD9" s="1"/>
      <c r="BME9" s="1"/>
      <c r="BMF9" s="1"/>
      <c r="BMG9" s="1"/>
      <c r="BMH9" s="1"/>
      <c r="BMI9" s="1"/>
      <c r="BMJ9" s="1"/>
      <c r="BMK9" s="1"/>
      <c r="BML9" s="1"/>
      <c r="BMM9" s="1"/>
      <c r="BMN9" s="1"/>
      <c r="BMO9" s="1"/>
      <c r="BMP9" s="1"/>
      <c r="BMQ9" s="1"/>
      <c r="BMR9" s="1"/>
      <c r="BMS9" s="1"/>
      <c r="BMT9" s="1"/>
      <c r="BMU9" s="1"/>
      <c r="BMV9" s="1"/>
      <c r="BMW9" s="1"/>
      <c r="BMX9" s="1"/>
      <c r="BMY9" s="1"/>
      <c r="BMZ9" s="1"/>
      <c r="BNA9" s="1"/>
      <c r="BNB9" s="1"/>
      <c r="BNC9" s="1"/>
      <c r="BND9" s="1"/>
      <c r="BNE9" s="1"/>
      <c r="BNF9" s="1"/>
      <c r="BNG9" s="1"/>
      <c r="BNH9" s="1"/>
      <c r="BNI9" s="1"/>
      <c r="BNJ9" s="1"/>
      <c r="BNK9" s="1"/>
      <c r="BNL9" s="1"/>
      <c r="BNM9" s="1"/>
      <c r="BNN9" s="1"/>
      <c r="BNO9" s="1"/>
      <c r="BNP9" s="1"/>
      <c r="BNQ9" s="1"/>
      <c r="BNR9" s="1"/>
      <c r="BNS9" s="1"/>
      <c r="BNT9" s="1"/>
      <c r="BNU9" s="1"/>
      <c r="BNV9" s="1"/>
      <c r="BNW9" s="1"/>
      <c r="BNX9" s="1"/>
      <c r="BNY9" s="1"/>
      <c r="BNZ9" s="1"/>
      <c r="BOA9" s="1"/>
      <c r="BOB9" s="1"/>
      <c r="BOC9" s="1"/>
      <c r="BOD9" s="1"/>
      <c r="BOE9" s="1"/>
      <c r="BOF9" s="1"/>
      <c r="BOG9" s="1"/>
      <c r="BOH9" s="1"/>
      <c r="BOI9" s="1"/>
      <c r="BOJ9" s="1"/>
      <c r="BOK9" s="1"/>
      <c r="BOL9" s="1"/>
      <c r="BOM9" s="1"/>
      <c r="BON9" s="1"/>
      <c r="BOO9" s="1"/>
      <c r="BOP9" s="1"/>
      <c r="BOQ9" s="1"/>
      <c r="BOR9" s="1"/>
      <c r="BOS9" s="1"/>
      <c r="BOT9" s="1"/>
      <c r="BOU9" s="1"/>
      <c r="BOV9" s="1"/>
      <c r="BOW9" s="1"/>
      <c r="BOX9" s="1"/>
      <c r="BOY9" s="1"/>
      <c r="BOZ9" s="1"/>
      <c r="BPA9" s="1"/>
      <c r="BPB9" s="1"/>
      <c r="BPC9" s="1"/>
      <c r="BPD9" s="1"/>
      <c r="BPE9" s="1"/>
      <c r="BPF9" s="1"/>
      <c r="BPG9" s="1"/>
      <c r="BPH9" s="1"/>
      <c r="BPI9" s="1"/>
      <c r="BPJ9" s="1"/>
      <c r="BPK9" s="1"/>
      <c r="BPL9" s="1"/>
      <c r="BPM9" s="1"/>
      <c r="BPN9" s="1"/>
      <c r="BPO9" s="1"/>
      <c r="BPP9" s="1"/>
      <c r="BPQ9" s="1"/>
      <c r="BPR9" s="1"/>
      <c r="BPS9" s="1"/>
      <c r="BPT9" s="1"/>
      <c r="BPU9" s="1"/>
      <c r="BPV9" s="1"/>
      <c r="BPW9" s="1"/>
      <c r="BPX9" s="1"/>
      <c r="BPY9" s="1"/>
      <c r="BPZ9" s="1"/>
      <c r="BQA9" s="1"/>
      <c r="BQB9" s="1"/>
      <c r="BQC9" s="1"/>
      <c r="BQD9" s="1"/>
      <c r="BQE9" s="1"/>
      <c r="BQF9" s="1"/>
      <c r="BQG9" s="1"/>
      <c r="BQH9" s="1"/>
      <c r="BQI9" s="1"/>
      <c r="BQJ9" s="1"/>
      <c r="BQK9" s="1"/>
      <c r="BQL9" s="1"/>
      <c r="BQM9" s="1"/>
      <c r="BQN9" s="1"/>
      <c r="BQO9" s="1"/>
      <c r="BQP9" s="1"/>
      <c r="BQQ9" s="1"/>
      <c r="BQR9" s="1"/>
      <c r="BQS9" s="1"/>
      <c r="BQT9" s="1"/>
      <c r="BQU9" s="1"/>
      <c r="BQV9" s="1"/>
      <c r="BQW9" s="1"/>
      <c r="BQX9" s="1"/>
      <c r="BQY9" s="1"/>
      <c r="BQZ9" s="1"/>
      <c r="BRA9" s="1"/>
      <c r="BRB9" s="1"/>
      <c r="BRC9" s="1"/>
      <c r="BRD9" s="1"/>
      <c r="BRE9" s="1"/>
      <c r="BRF9" s="1"/>
      <c r="BRG9" s="1"/>
      <c r="BRH9" s="1"/>
      <c r="BRI9" s="1"/>
      <c r="BRJ9" s="1"/>
      <c r="BRK9" s="1"/>
      <c r="BRL9" s="1"/>
      <c r="BRM9" s="1"/>
      <c r="BRN9" s="1"/>
      <c r="BRO9" s="1"/>
      <c r="BRP9" s="1"/>
      <c r="BRQ9" s="1"/>
      <c r="BRR9" s="1"/>
      <c r="BRS9" s="1"/>
      <c r="BRT9" s="1"/>
      <c r="BRU9" s="1"/>
      <c r="BRV9" s="1"/>
      <c r="BRW9" s="1"/>
      <c r="BRX9" s="1"/>
      <c r="BRY9" s="1"/>
      <c r="BRZ9" s="1"/>
      <c r="BSA9" s="1"/>
      <c r="BSB9" s="1"/>
      <c r="BSC9" s="1"/>
      <c r="BSD9" s="1"/>
      <c r="BSE9" s="1"/>
      <c r="BSF9" s="1"/>
      <c r="BSG9" s="1"/>
      <c r="BSH9" s="1"/>
      <c r="BSI9" s="1"/>
      <c r="BSJ9" s="1"/>
      <c r="BSK9" s="1"/>
      <c r="BSL9" s="1"/>
      <c r="BSM9" s="1"/>
      <c r="BSN9" s="1"/>
      <c r="BSO9" s="1"/>
      <c r="BSP9" s="1"/>
      <c r="BSQ9" s="1"/>
      <c r="BSR9" s="1"/>
      <c r="BSS9" s="1"/>
      <c r="BST9" s="1"/>
      <c r="BSU9" s="1"/>
      <c r="BSV9" s="1"/>
      <c r="BSW9" s="1"/>
      <c r="BSX9" s="1"/>
      <c r="BSY9" s="1"/>
      <c r="BSZ9" s="1"/>
      <c r="BTA9" s="1"/>
      <c r="BTB9" s="1"/>
      <c r="BTC9" s="1"/>
      <c r="BTD9" s="1"/>
      <c r="BTE9" s="1"/>
      <c r="BTF9" s="1"/>
      <c r="BTG9" s="1"/>
      <c r="BTH9" s="1"/>
      <c r="BTI9" s="1"/>
      <c r="BTJ9" s="1"/>
      <c r="BTK9" s="1"/>
      <c r="BTL9" s="1"/>
      <c r="BTM9" s="1"/>
      <c r="BTN9" s="1"/>
      <c r="BTO9" s="1"/>
      <c r="BTP9" s="1"/>
      <c r="BTQ9" s="1"/>
      <c r="BTR9" s="1"/>
      <c r="BTS9" s="1"/>
      <c r="BTT9" s="1"/>
      <c r="BTU9" s="1"/>
      <c r="BTV9" s="1"/>
      <c r="BTW9" s="1"/>
      <c r="BTX9" s="1"/>
      <c r="BTY9" s="1"/>
      <c r="BTZ9" s="1"/>
      <c r="BUA9" s="1"/>
      <c r="BUB9" s="1"/>
      <c r="BUC9" s="1"/>
      <c r="BUD9" s="1"/>
      <c r="BUE9" s="1"/>
      <c r="BUF9" s="1"/>
      <c r="BUG9" s="1"/>
      <c r="BUH9" s="1"/>
      <c r="BUI9" s="1"/>
      <c r="BUJ9" s="1"/>
      <c r="BUK9" s="1"/>
      <c r="BUL9" s="1"/>
      <c r="BUM9" s="1"/>
      <c r="BUN9" s="1"/>
      <c r="BUO9" s="1"/>
      <c r="BUP9" s="1"/>
      <c r="BUQ9" s="1"/>
      <c r="BUR9" s="1"/>
      <c r="BUS9" s="1"/>
      <c r="BUT9" s="1"/>
      <c r="BUU9" s="1"/>
      <c r="BUV9" s="1"/>
      <c r="BUW9" s="1"/>
      <c r="BUX9" s="1"/>
      <c r="BUY9" s="1"/>
      <c r="BUZ9" s="1"/>
      <c r="BVA9" s="1"/>
      <c r="BVB9" s="1"/>
      <c r="BVC9" s="1"/>
      <c r="BVD9" s="1"/>
      <c r="BVE9" s="1"/>
      <c r="BVF9" s="1"/>
      <c r="BVG9" s="1"/>
      <c r="BVH9" s="1"/>
      <c r="BVI9" s="1"/>
      <c r="BVJ9" s="1"/>
      <c r="BVK9" s="1"/>
      <c r="BVL9" s="1"/>
      <c r="BVM9" s="1"/>
      <c r="BVN9" s="1"/>
      <c r="BVO9" s="1"/>
      <c r="BVP9" s="1"/>
      <c r="BVQ9" s="1"/>
      <c r="BVR9" s="1"/>
      <c r="BVS9" s="1"/>
      <c r="BVT9" s="1"/>
      <c r="BVU9" s="1"/>
      <c r="BVV9" s="1"/>
      <c r="BVW9" s="1"/>
      <c r="BVX9" s="1"/>
      <c r="BVY9" s="1"/>
      <c r="BVZ9" s="1"/>
      <c r="BWA9" s="1"/>
      <c r="BWB9" s="1"/>
      <c r="BWC9" s="1"/>
      <c r="BWD9" s="1"/>
      <c r="BWE9" s="1"/>
      <c r="BWF9" s="1"/>
      <c r="BWG9" s="1"/>
      <c r="BWH9" s="1"/>
      <c r="BWI9" s="1"/>
      <c r="BWJ9" s="1"/>
      <c r="BWK9" s="1"/>
      <c r="BWL9" s="1"/>
      <c r="BWM9" s="1"/>
      <c r="BWN9" s="1"/>
      <c r="BWO9" s="1"/>
      <c r="BWP9" s="1"/>
      <c r="BWQ9" s="1"/>
      <c r="BWR9" s="1"/>
      <c r="BWS9" s="1"/>
      <c r="BWT9" s="1"/>
      <c r="BWU9" s="1"/>
      <c r="BWV9" s="1"/>
      <c r="BWW9" s="1"/>
      <c r="BWX9" s="1"/>
      <c r="BWY9" s="1"/>
      <c r="BWZ9" s="1"/>
      <c r="BXA9" s="1"/>
      <c r="BXB9" s="1"/>
      <c r="BXC9" s="1"/>
      <c r="BXD9" s="1"/>
      <c r="BXE9" s="1"/>
      <c r="BXF9" s="1"/>
      <c r="BXG9" s="1"/>
      <c r="BXH9" s="1"/>
      <c r="BXI9" s="1"/>
      <c r="BXJ9" s="1"/>
      <c r="BXK9" s="1"/>
      <c r="BXL9" s="1"/>
      <c r="BXM9" s="1"/>
      <c r="BXN9" s="1"/>
      <c r="BXO9" s="1"/>
      <c r="BXP9" s="1"/>
      <c r="BXQ9" s="1"/>
      <c r="BXR9" s="1"/>
      <c r="BXS9" s="1"/>
      <c r="BXT9" s="1"/>
      <c r="BXU9" s="1"/>
      <c r="BXV9" s="1"/>
      <c r="BXW9" s="1"/>
      <c r="BXX9" s="1"/>
      <c r="BXY9" s="1"/>
      <c r="BXZ9" s="1"/>
      <c r="BYA9" s="1"/>
      <c r="BYB9" s="1"/>
      <c r="BYC9" s="1"/>
      <c r="BYD9" s="1"/>
      <c r="BYE9" s="1"/>
      <c r="BYF9" s="1"/>
      <c r="BYG9" s="1"/>
      <c r="BYH9" s="1"/>
      <c r="BYI9" s="1"/>
      <c r="BYJ9" s="1"/>
      <c r="BYK9" s="1"/>
      <c r="BYL9" s="1"/>
      <c r="BYM9" s="1"/>
      <c r="BYN9" s="1"/>
      <c r="BYO9" s="1"/>
      <c r="BYP9" s="1"/>
      <c r="BYQ9" s="1"/>
      <c r="BYR9" s="1"/>
      <c r="BYS9" s="1"/>
      <c r="BYT9" s="1"/>
      <c r="BYU9" s="1"/>
      <c r="BYV9" s="1"/>
      <c r="BYW9" s="1"/>
      <c r="BYX9" s="1"/>
      <c r="BYY9" s="1"/>
      <c r="BYZ9" s="1"/>
      <c r="BZA9" s="1"/>
      <c r="BZB9" s="1"/>
      <c r="BZC9" s="1"/>
      <c r="BZD9" s="1"/>
      <c r="BZE9" s="1"/>
      <c r="BZF9" s="1"/>
      <c r="BZG9" s="1"/>
      <c r="BZH9" s="1"/>
      <c r="BZI9" s="1"/>
      <c r="BZJ9" s="1"/>
      <c r="BZK9" s="1"/>
      <c r="BZL9" s="1"/>
      <c r="BZM9" s="1"/>
      <c r="BZN9" s="1"/>
      <c r="BZO9" s="1"/>
      <c r="BZP9" s="1"/>
      <c r="BZQ9" s="1"/>
      <c r="BZR9" s="1"/>
      <c r="BZS9" s="1"/>
      <c r="BZT9" s="1"/>
      <c r="BZU9" s="1"/>
      <c r="BZV9" s="1"/>
      <c r="BZW9" s="1"/>
      <c r="BZX9" s="1"/>
      <c r="BZY9" s="1"/>
      <c r="BZZ9" s="1"/>
      <c r="CAA9" s="1"/>
      <c r="CAB9" s="1"/>
      <c r="CAC9" s="1"/>
      <c r="CAD9" s="1"/>
      <c r="CAE9" s="1"/>
      <c r="CAF9" s="1"/>
      <c r="CAG9" s="1"/>
      <c r="CAH9" s="1"/>
      <c r="CAI9" s="1"/>
      <c r="CAJ9" s="1"/>
      <c r="CAK9" s="1"/>
      <c r="CAL9" s="1"/>
      <c r="CAM9" s="1"/>
      <c r="CAN9" s="1"/>
      <c r="CAO9" s="1"/>
      <c r="CAP9" s="1"/>
      <c r="CAQ9" s="1"/>
      <c r="CAR9" s="1"/>
      <c r="CAS9" s="1"/>
      <c r="CAT9" s="1"/>
      <c r="CAU9" s="1"/>
      <c r="CAV9" s="1"/>
      <c r="CAW9" s="1"/>
      <c r="CAX9" s="1"/>
      <c r="CAY9" s="1"/>
      <c r="CAZ9" s="1"/>
      <c r="CBA9" s="1"/>
      <c r="CBB9" s="1"/>
      <c r="CBC9" s="1"/>
      <c r="CBD9" s="1"/>
      <c r="CBE9" s="1"/>
      <c r="CBF9" s="1"/>
      <c r="CBG9" s="1"/>
      <c r="CBH9" s="1"/>
      <c r="CBI9" s="1"/>
      <c r="CBJ9" s="1"/>
      <c r="CBK9" s="1"/>
      <c r="CBL9" s="1"/>
      <c r="CBM9" s="1"/>
      <c r="CBN9" s="1"/>
      <c r="CBO9" s="1"/>
      <c r="CBP9" s="1"/>
      <c r="CBQ9" s="1"/>
      <c r="CBR9" s="1"/>
      <c r="CBS9" s="1"/>
      <c r="CBT9" s="1"/>
      <c r="CBU9" s="1"/>
      <c r="CBV9" s="1"/>
      <c r="CBW9" s="1"/>
      <c r="CBX9" s="1"/>
      <c r="CBY9" s="1"/>
      <c r="CBZ9" s="1"/>
      <c r="CCA9" s="1"/>
      <c r="CCB9" s="1"/>
      <c r="CCC9" s="1"/>
      <c r="CCD9" s="1"/>
      <c r="CCE9" s="1"/>
      <c r="CCF9" s="1"/>
      <c r="CCG9" s="1"/>
      <c r="CCH9" s="1"/>
      <c r="CCI9" s="1"/>
      <c r="CCJ9" s="1"/>
      <c r="CCK9" s="1"/>
      <c r="CCL9" s="1"/>
      <c r="CCM9" s="1"/>
      <c r="CCN9" s="1"/>
      <c r="CCO9" s="1"/>
      <c r="CCP9" s="1"/>
      <c r="CCQ9" s="1"/>
      <c r="CCR9" s="1"/>
      <c r="CCS9" s="1"/>
      <c r="CCT9" s="1"/>
      <c r="CCU9" s="1"/>
      <c r="CCV9" s="1"/>
      <c r="CCW9" s="1"/>
      <c r="CCX9" s="1"/>
      <c r="CCY9" s="1"/>
      <c r="CCZ9" s="1"/>
      <c r="CDA9" s="1"/>
      <c r="CDB9" s="1"/>
      <c r="CDC9" s="1"/>
      <c r="CDD9" s="1"/>
      <c r="CDE9" s="1"/>
      <c r="CDF9" s="1"/>
      <c r="CDG9" s="1"/>
      <c r="CDH9" s="1"/>
      <c r="CDI9" s="1"/>
      <c r="CDJ9" s="1"/>
      <c r="CDK9" s="1"/>
      <c r="CDL9" s="1"/>
      <c r="CDM9" s="1"/>
      <c r="CDN9" s="1"/>
      <c r="CDO9" s="1"/>
      <c r="CDP9" s="1"/>
      <c r="CDQ9" s="1"/>
      <c r="CDR9" s="1"/>
      <c r="CDS9" s="1"/>
      <c r="CDT9" s="1"/>
      <c r="CDU9" s="1"/>
      <c r="CDV9" s="1"/>
      <c r="CDW9" s="1"/>
      <c r="CDX9" s="1"/>
      <c r="CDY9" s="1"/>
      <c r="CDZ9" s="1"/>
      <c r="CEA9" s="1"/>
      <c r="CEB9" s="1"/>
      <c r="CEC9" s="1"/>
      <c r="CED9" s="1"/>
      <c r="CEE9" s="1"/>
      <c r="CEF9" s="1"/>
      <c r="CEG9" s="1"/>
      <c r="CEH9" s="1"/>
      <c r="CEI9" s="1"/>
      <c r="CEJ9" s="1"/>
      <c r="CEK9" s="1"/>
      <c r="CEL9" s="1"/>
      <c r="CEM9" s="1"/>
      <c r="CEN9" s="1"/>
      <c r="CEO9" s="1"/>
      <c r="CEP9" s="1"/>
      <c r="CEQ9" s="1"/>
      <c r="CER9" s="1"/>
      <c r="CES9" s="1"/>
      <c r="CET9" s="1"/>
      <c r="CEU9" s="1"/>
      <c r="CEV9" s="1"/>
      <c r="CEW9" s="1"/>
      <c r="CEX9" s="1"/>
      <c r="CEY9" s="1"/>
      <c r="CEZ9" s="1"/>
      <c r="CFA9" s="1"/>
      <c r="CFB9" s="1"/>
      <c r="CFC9" s="1"/>
      <c r="CFD9" s="1"/>
      <c r="CFE9" s="1"/>
      <c r="CFF9" s="1"/>
      <c r="CFG9" s="1"/>
      <c r="CFH9" s="1"/>
      <c r="CFI9" s="1"/>
      <c r="CFJ9" s="1"/>
      <c r="CFK9" s="1"/>
      <c r="CFL9" s="1"/>
      <c r="CFM9" s="1"/>
      <c r="CFN9" s="1"/>
      <c r="CFO9" s="1"/>
      <c r="CFP9" s="1"/>
      <c r="CFQ9" s="1"/>
      <c r="CFR9" s="1"/>
      <c r="CFS9" s="1"/>
      <c r="CFT9" s="1"/>
      <c r="CFU9" s="1"/>
      <c r="CFV9" s="1"/>
      <c r="CFW9" s="1"/>
      <c r="CFX9" s="1"/>
      <c r="CFY9" s="1"/>
      <c r="CFZ9" s="1"/>
      <c r="CGA9" s="1"/>
      <c r="CGB9" s="1"/>
      <c r="CGC9" s="1"/>
      <c r="CGD9" s="1"/>
      <c r="CGE9" s="1"/>
      <c r="CGF9" s="1"/>
      <c r="CGG9" s="1"/>
      <c r="CGH9" s="1"/>
      <c r="CGI9" s="1"/>
      <c r="CGJ9" s="1"/>
      <c r="CGK9" s="1"/>
      <c r="CGL9" s="1"/>
      <c r="CGM9" s="1"/>
      <c r="CGN9" s="1"/>
      <c r="CGO9" s="1"/>
      <c r="CGP9" s="1"/>
      <c r="CGQ9" s="1"/>
      <c r="CGR9" s="1"/>
      <c r="CGS9" s="1"/>
      <c r="CGT9" s="1"/>
      <c r="CGU9" s="1"/>
      <c r="CGV9" s="1"/>
      <c r="CGW9" s="1"/>
      <c r="CGX9" s="1"/>
      <c r="CGY9" s="1"/>
      <c r="CGZ9" s="1"/>
      <c r="CHA9" s="1"/>
      <c r="CHB9" s="1"/>
      <c r="CHC9" s="1"/>
      <c r="CHD9" s="1"/>
      <c r="CHE9" s="1"/>
      <c r="CHF9" s="1"/>
      <c r="CHG9" s="1"/>
      <c r="CHH9" s="1"/>
      <c r="CHI9" s="1"/>
      <c r="CHJ9" s="1"/>
      <c r="CHK9" s="1"/>
      <c r="CHL9" s="1"/>
      <c r="CHM9" s="1"/>
      <c r="CHN9" s="1"/>
      <c r="CHO9" s="1"/>
      <c r="CHP9" s="1"/>
      <c r="CHQ9" s="1"/>
      <c r="CHR9" s="1"/>
      <c r="CHS9" s="1"/>
      <c r="CHT9" s="1"/>
      <c r="CHU9" s="1"/>
      <c r="CHV9" s="1"/>
      <c r="CHW9" s="1"/>
      <c r="CHX9" s="1"/>
      <c r="CHY9" s="1"/>
      <c r="CHZ9" s="1"/>
      <c r="CIA9" s="1"/>
      <c r="CIB9" s="1"/>
      <c r="CIC9" s="1"/>
      <c r="CID9" s="1"/>
      <c r="CIE9" s="1"/>
      <c r="CIF9" s="1"/>
      <c r="CIG9" s="1"/>
      <c r="CIH9" s="1"/>
      <c r="CII9" s="1"/>
      <c r="CIJ9" s="1"/>
      <c r="CIK9" s="1"/>
      <c r="CIL9" s="1"/>
      <c r="CIM9" s="1"/>
      <c r="CIN9" s="1"/>
      <c r="CIO9" s="1"/>
      <c r="CIP9" s="1"/>
      <c r="CIQ9" s="1"/>
      <c r="CIR9" s="1"/>
      <c r="CIS9" s="1"/>
      <c r="CIT9" s="1"/>
      <c r="CIU9" s="1"/>
      <c r="CIV9" s="1"/>
      <c r="CIW9" s="1"/>
      <c r="CIX9" s="1"/>
      <c r="CIY9" s="1"/>
      <c r="CIZ9" s="1"/>
      <c r="CJA9" s="1"/>
      <c r="CJB9" s="1"/>
      <c r="CJC9" s="1"/>
      <c r="CJD9" s="1"/>
      <c r="CJE9" s="1"/>
      <c r="CJF9" s="1"/>
      <c r="CJG9" s="1"/>
      <c r="CJH9" s="1"/>
      <c r="CJI9" s="1"/>
      <c r="CJJ9" s="1"/>
      <c r="CJK9" s="1"/>
      <c r="CJL9" s="1"/>
      <c r="CJM9" s="1"/>
      <c r="CJN9" s="1"/>
      <c r="CJO9" s="1"/>
      <c r="CJP9" s="1"/>
      <c r="CJQ9" s="1"/>
      <c r="CJR9" s="1"/>
      <c r="CJS9" s="1"/>
      <c r="CJT9" s="1"/>
      <c r="CJU9" s="1"/>
      <c r="CJV9" s="1"/>
      <c r="CJW9" s="1"/>
      <c r="CJX9" s="1"/>
      <c r="CJY9" s="1"/>
      <c r="CJZ9" s="1"/>
      <c r="CKA9" s="1"/>
      <c r="CKB9" s="1"/>
      <c r="CKC9" s="1"/>
      <c r="CKD9" s="1"/>
      <c r="CKE9" s="1"/>
      <c r="CKF9" s="1"/>
      <c r="CKG9" s="1"/>
      <c r="CKH9" s="1"/>
      <c r="CKI9" s="1"/>
      <c r="CKJ9" s="1"/>
      <c r="CKK9" s="1"/>
      <c r="CKL9" s="1"/>
      <c r="CKM9" s="1"/>
      <c r="CKN9" s="1"/>
      <c r="CKO9" s="1"/>
      <c r="CKP9" s="1"/>
      <c r="CKQ9" s="1"/>
      <c r="CKR9" s="1"/>
      <c r="CKS9" s="1"/>
      <c r="CKT9" s="1"/>
      <c r="CKU9" s="1"/>
      <c r="CKV9" s="1"/>
      <c r="CKW9" s="1"/>
      <c r="CKX9" s="1"/>
      <c r="CKY9" s="1"/>
      <c r="CKZ9" s="1"/>
      <c r="CLA9" s="1"/>
      <c r="CLB9" s="1"/>
      <c r="CLC9" s="1"/>
      <c r="CLD9" s="1"/>
      <c r="CLE9" s="1"/>
      <c r="CLF9" s="1"/>
      <c r="CLG9" s="1"/>
      <c r="CLH9" s="1"/>
      <c r="CLI9" s="1"/>
      <c r="CLJ9" s="1"/>
      <c r="CLK9" s="1"/>
      <c r="CLL9" s="1"/>
      <c r="CLM9" s="1"/>
      <c r="CLN9" s="1"/>
      <c r="CLO9" s="1"/>
      <c r="CLP9" s="1"/>
      <c r="CLQ9" s="1"/>
      <c r="CLR9" s="1"/>
      <c r="CLS9" s="1"/>
      <c r="CLT9" s="1"/>
      <c r="CLU9" s="1"/>
      <c r="CLV9" s="1"/>
      <c r="CLW9" s="1"/>
      <c r="CLX9" s="1"/>
      <c r="CLY9" s="1"/>
      <c r="CLZ9" s="1"/>
      <c r="CMA9" s="1"/>
      <c r="CMB9" s="1"/>
      <c r="CMC9" s="1"/>
      <c r="CMD9" s="1"/>
      <c r="CME9" s="1"/>
      <c r="CMF9" s="1"/>
      <c r="CMG9" s="1"/>
      <c r="CMH9" s="1"/>
      <c r="CMI9" s="1"/>
      <c r="CMJ9" s="1"/>
      <c r="CMK9" s="1"/>
      <c r="CML9" s="1"/>
      <c r="CMM9" s="1"/>
      <c r="CMN9" s="1"/>
      <c r="CMO9" s="1"/>
      <c r="CMP9" s="1"/>
      <c r="CMQ9" s="1"/>
      <c r="CMR9" s="1"/>
      <c r="CMS9" s="1"/>
      <c r="CMT9" s="1"/>
      <c r="CMU9" s="1"/>
      <c r="CMV9" s="1"/>
      <c r="CMW9" s="1"/>
      <c r="CMX9" s="1"/>
      <c r="CMY9" s="1"/>
      <c r="CMZ9" s="1"/>
      <c r="CNA9" s="1"/>
      <c r="CNB9" s="1"/>
      <c r="CNC9" s="1"/>
      <c r="CND9" s="1"/>
      <c r="CNE9" s="1"/>
      <c r="CNF9" s="1"/>
      <c r="CNG9" s="1"/>
      <c r="CNH9" s="1"/>
      <c r="CNI9" s="1"/>
      <c r="CNJ9" s="1"/>
      <c r="CNK9" s="1"/>
      <c r="CNL9" s="1"/>
      <c r="CNM9" s="1"/>
      <c r="CNN9" s="1"/>
      <c r="CNO9" s="1"/>
      <c r="CNP9" s="1"/>
      <c r="CNQ9" s="1"/>
      <c r="CNR9" s="1"/>
      <c r="CNS9" s="1"/>
      <c r="CNT9" s="1"/>
      <c r="CNU9" s="1"/>
      <c r="CNV9" s="1"/>
      <c r="CNW9" s="1"/>
      <c r="CNX9" s="1"/>
      <c r="CNY9" s="1"/>
      <c r="CNZ9" s="1"/>
      <c r="COA9" s="1"/>
      <c r="COB9" s="1"/>
      <c r="COC9" s="1"/>
      <c r="COD9" s="1"/>
      <c r="COE9" s="1"/>
      <c r="COF9" s="1"/>
      <c r="COG9" s="1"/>
      <c r="COH9" s="1"/>
      <c r="COI9" s="1"/>
      <c r="COJ9" s="1"/>
      <c r="COK9" s="1"/>
      <c r="COL9" s="1"/>
      <c r="COM9" s="1"/>
      <c r="CON9" s="1"/>
      <c r="COO9" s="1"/>
      <c r="COP9" s="1"/>
      <c r="COQ9" s="1"/>
      <c r="COR9" s="1"/>
      <c r="COS9" s="1"/>
      <c r="COT9" s="1"/>
      <c r="COU9" s="1"/>
      <c r="COV9" s="1"/>
      <c r="COW9" s="1"/>
      <c r="COX9" s="1"/>
      <c r="COY9" s="1"/>
      <c r="COZ9" s="1"/>
      <c r="CPA9" s="1"/>
      <c r="CPB9" s="1"/>
      <c r="CPC9" s="1"/>
      <c r="CPD9" s="1"/>
      <c r="CPE9" s="1"/>
      <c r="CPF9" s="1"/>
      <c r="CPG9" s="1"/>
      <c r="CPH9" s="1"/>
      <c r="CPI9" s="1"/>
      <c r="CPJ9" s="1"/>
      <c r="CPK9" s="1"/>
      <c r="CPL9" s="1"/>
      <c r="CPM9" s="1"/>
      <c r="CPN9" s="1"/>
      <c r="CPO9" s="1"/>
      <c r="CPP9" s="1"/>
      <c r="CPQ9" s="1"/>
      <c r="CPR9" s="1"/>
      <c r="CPS9" s="1"/>
      <c r="CPT9" s="1"/>
      <c r="CPU9" s="1"/>
      <c r="CPV9" s="1"/>
      <c r="CPW9" s="1"/>
      <c r="CPX9" s="1"/>
      <c r="CPY9" s="1"/>
      <c r="CPZ9" s="1"/>
      <c r="CQA9" s="1"/>
      <c r="CQB9" s="1"/>
      <c r="CQC9" s="1"/>
      <c r="CQD9" s="1"/>
      <c r="CQE9" s="1"/>
      <c r="CQF9" s="1"/>
      <c r="CQG9" s="1"/>
      <c r="CQH9" s="1"/>
      <c r="CQI9" s="1"/>
      <c r="CQJ9" s="1"/>
      <c r="CQK9" s="1"/>
      <c r="CQL9" s="1"/>
      <c r="CQM9" s="1"/>
      <c r="CQN9" s="1"/>
      <c r="CQO9" s="1"/>
      <c r="CQP9" s="1"/>
      <c r="CQQ9" s="1"/>
      <c r="CQR9" s="1"/>
      <c r="CQS9" s="1"/>
      <c r="CQT9" s="1"/>
      <c r="CQU9" s="1"/>
      <c r="CQV9" s="1"/>
      <c r="CQW9" s="1"/>
      <c r="CQX9" s="1"/>
      <c r="CQY9" s="1"/>
      <c r="CQZ9" s="1"/>
      <c r="CRA9" s="1"/>
      <c r="CRB9" s="1"/>
      <c r="CRC9" s="1"/>
      <c r="CRD9" s="1"/>
      <c r="CRE9" s="1"/>
      <c r="CRF9" s="1"/>
      <c r="CRG9" s="1"/>
      <c r="CRH9" s="1"/>
      <c r="CRI9" s="1"/>
      <c r="CRJ9" s="1"/>
      <c r="CRK9" s="1"/>
      <c r="CRL9" s="1"/>
      <c r="CRM9" s="1"/>
      <c r="CRN9" s="1"/>
      <c r="CRO9" s="1"/>
      <c r="CRP9" s="1"/>
      <c r="CRQ9" s="1"/>
      <c r="CRR9" s="1"/>
      <c r="CRS9" s="1"/>
      <c r="CRT9" s="1"/>
      <c r="CRU9" s="1"/>
      <c r="CRV9" s="1"/>
      <c r="CRW9" s="1"/>
      <c r="CRX9" s="1"/>
      <c r="CRY9" s="1"/>
      <c r="CRZ9" s="1"/>
      <c r="CSA9" s="1"/>
      <c r="CSB9" s="1"/>
      <c r="CSC9" s="1"/>
      <c r="CSD9" s="1"/>
      <c r="CSE9" s="1"/>
      <c r="CSF9" s="1"/>
      <c r="CSG9" s="1"/>
      <c r="CSH9" s="1"/>
      <c r="CSI9" s="1"/>
      <c r="CSJ9" s="1"/>
      <c r="CSK9" s="1"/>
      <c r="CSL9" s="1"/>
      <c r="CSM9" s="1"/>
      <c r="CSN9" s="1"/>
      <c r="CSO9" s="1"/>
      <c r="CSP9" s="1"/>
      <c r="CSQ9" s="1"/>
      <c r="CSR9" s="1"/>
      <c r="CSS9" s="1"/>
      <c r="CST9" s="1"/>
      <c r="CSU9" s="1"/>
      <c r="CSV9" s="1"/>
      <c r="CSW9" s="1"/>
      <c r="CSX9" s="1"/>
      <c r="CSY9" s="1"/>
      <c r="CSZ9" s="1"/>
      <c r="CTA9" s="1"/>
      <c r="CTB9" s="1"/>
      <c r="CTC9" s="1"/>
      <c r="CTD9" s="1"/>
      <c r="CTE9" s="1"/>
      <c r="CTF9" s="1"/>
      <c r="CTG9" s="1"/>
      <c r="CTH9" s="1"/>
      <c r="CTI9" s="1"/>
      <c r="CTJ9" s="1"/>
      <c r="CTK9" s="1"/>
      <c r="CTL9" s="1"/>
      <c r="CTM9" s="1"/>
      <c r="CTN9" s="1"/>
      <c r="CTO9" s="1"/>
      <c r="CTP9" s="1"/>
      <c r="CTQ9" s="1"/>
      <c r="CTR9" s="1"/>
      <c r="CTS9" s="1"/>
      <c r="CTT9" s="1"/>
      <c r="CTU9" s="1"/>
      <c r="CTV9" s="1"/>
      <c r="CTW9" s="1"/>
      <c r="CTX9" s="1"/>
      <c r="CTY9" s="1"/>
      <c r="CTZ9" s="1"/>
      <c r="CUA9" s="1"/>
      <c r="CUB9" s="1"/>
      <c r="CUC9" s="1"/>
      <c r="CUD9" s="1"/>
      <c r="CUE9" s="1"/>
      <c r="CUF9" s="1"/>
      <c r="CUG9" s="1"/>
      <c r="CUH9" s="1"/>
      <c r="CUI9" s="1"/>
      <c r="CUJ9" s="1"/>
      <c r="CUK9" s="1"/>
      <c r="CUL9" s="1"/>
      <c r="CUM9" s="1"/>
      <c r="CUN9" s="1"/>
      <c r="CUO9" s="1"/>
      <c r="CUP9" s="1"/>
      <c r="CUQ9" s="1"/>
      <c r="CUR9" s="1"/>
      <c r="CUS9" s="1"/>
      <c r="CUT9" s="1"/>
      <c r="CUU9" s="1"/>
      <c r="CUV9" s="1"/>
      <c r="CUW9" s="1"/>
      <c r="CUX9" s="1"/>
      <c r="CUY9" s="1"/>
      <c r="CUZ9" s="1"/>
      <c r="CVA9" s="1"/>
      <c r="CVB9" s="1"/>
      <c r="CVC9" s="1"/>
      <c r="CVD9" s="1"/>
      <c r="CVE9" s="1"/>
      <c r="CVF9" s="1"/>
      <c r="CVG9" s="1"/>
      <c r="CVH9" s="1"/>
      <c r="CVI9" s="1"/>
      <c r="CVJ9" s="1"/>
      <c r="CVK9" s="1"/>
      <c r="CVL9" s="1"/>
      <c r="CVM9" s="1"/>
      <c r="CVN9" s="1"/>
      <c r="CVO9" s="1"/>
      <c r="CVP9" s="1"/>
      <c r="CVQ9" s="1"/>
      <c r="CVR9" s="1"/>
      <c r="CVS9" s="1"/>
      <c r="CVT9" s="1"/>
      <c r="CVU9" s="1"/>
      <c r="CVV9" s="1"/>
      <c r="CVW9" s="1"/>
      <c r="CVX9" s="1"/>
      <c r="CVY9" s="1"/>
      <c r="CVZ9" s="1"/>
      <c r="CWA9" s="1"/>
      <c r="CWB9" s="1"/>
      <c r="CWC9" s="1"/>
      <c r="CWD9" s="1"/>
      <c r="CWE9" s="1"/>
      <c r="CWF9" s="1"/>
      <c r="CWG9" s="1"/>
      <c r="CWH9" s="1"/>
      <c r="CWI9" s="1"/>
      <c r="CWJ9" s="1"/>
      <c r="CWK9" s="1"/>
      <c r="CWL9" s="1"/>
      <c r="CWM9" s="1"/>
      <c r="CWN9" s="1"/>
      <c r="CWO9" s="1"/>
      <c r="CWP9" s="1"/>
      <c r="CWQ9" s="1"/>
      <c r="CWR9" s="1"/>
      <c r="CWS9" s="1"/>
      <c r="CWT9" s="1"/>
      <c r="CWU9" s="1"/>
      <c r="CWV9" s="1"/>
      <c r="CWW9" s="1"/>
      <c r="CWX9" s="1"/>
      <c r="CWY9" s="1"/>
      <c r="CWZ9" s="1"/>
      <c r="CXA9" s="1"/>
      <c r="CXB9" s="1"/>
      <c r="CXC9" s="1"/>
      <c r="CXD9" s="1"/>
      <c r="CXE9" s="1"/>
      <c r="CXF9" s="1"/>
      <c r="CXG9" s="1"/>
      <c r="CXH9" s="1"/>
      <c r="CXI9" s="1"/>
      <c r="CXJ9" s="1"/>
      <c r="CXK9" s="1"/>
      <c r="CXL9" s="1"/>
      <c r="CXM9" s="1"/>
      <c r="CXN9" s="1"/>
      <c r="CXO9" s="1"/>
      <c r="CXP9" s="1"/>
      <c r="CXQ9" s="1"/>
      <c r="CXR9" s="1"/>
      <c r="CXS9" s="1"/>
      <c r="CXT9" s="1"/>
      <c r="CXU9" s="1"/>
      <c r="CXV9" s="1"/>
      <c r="CXW9" s="1"/>
      <c r="CXX9" s="1"/>
      <c r="CXY9" s="1"/>
      <c r="CXZ9" s="1"/>
      <c r="CYA9" s="1"/>
      <c r="CYB9" s="1"/>
      <c r="CYC9" s="1"/>
      <c r="CYD9" s="1"/>
      <c r="CYE9" s="1"/>
      <c r="CYF9" s="1"/>
      <c r="CYG9" s="1"/>
      <c r="CYH9" s="1"/>
      <c r="CYI9" s="1"/>
      <c r="CYJ9" s="1"/>
      <c r="CYK9" s="1"/>
      <c r="CYL9" s="1"/>
      <c r="CYM9" s="1"/>
      <c r="CYN9" s="1"/>
      <c r="CYO9" s="1"/>
      <c r="CYP9" s="1"/>
      <c r="CYQ9" s="1"/>
      <c r="CYR9" s="1"/>
      <c r="CYS9" s="1"/>
      <c r="CYT9" s="1"/>
      <c r="CYU9" s="1"/>
      <c r="CYV9" s="1"/>
      <c r="CYW9" s="1"/>
      <c r="CYX9" s="1"/>
      <c r="CYY9" s="1"/>
      <c r="CYZ9" s="1"/>
      <c r="CZA9" s="1"/>
      <c r="CZB9" s="1"/>
      <c r="CZC9" s="1"/>
      <c r="CZD9" s="1"/>
      <c r="CZE9" s="1"/>
      <c r="CZF9" s="1"/>
      <c r="CZG9" s="1"/>
      <c r="CZH9" s="1"/>
      <c r="CZI9" s="1"/>
      <c r="CZJ9" s="1"/>
      <c r="CZK9" s="1"/>
      <c r="CZL9" s="1"/>
      <c r="CZM9" s="1"/>
      <c r="CZN9" s="1"/>
      <c r="CZO9" s="1"/>
      <c r="CZP9" s="1"/>
      <c r="CZQ9" s="1"/>
      <c r="CZR9" s="1"/>
      <c r="CZS9" s="1"/>
      <c r="CZT9" s="1"/>
      <c r="CZU9" s="1"/>
      <c r="CZV9" s="1"/>
      <c r="CZW9" s="1"/>
      <c r="CZX9" s="1"/>
      <c r="CZY9" s="1"/>
      <c r="CZZ9" s="1"/>
      <c r="DAA9" s="1"/>
      <c r="DAB9" s="1"/>
      <c r="DAC9" s="1"/>
      <c r="DAD9" s="1"/>
      <c r="DAE9" s="1"/>
      <c r="DAF9" s="1"/>
      <c r="DAG9" s="1"/>
      <c r="DAH9" s="1"/>
      <c r="DAI9" s="1"/>
      <c r="DAJ9" s="1"/>
      <c r="DAK9" s="1"/>
      <c r="DAL9" s="1"/>
      <c r="DAM9" s="1"/>
      <c r="DAN9" s="1"/>
      <c r="DAO9" s="1"/>
      <c r="DAP9" s="1"/>
      <c r="DAQ9" s="1"/>
      <c r="DAR9" s="1"/>
      <c r="DAS9" s="1"/>
      <c r="DAT9" s="1"/>
      <c r="DAU9" s="1"/>
      <c r="DAV9" s="1"/>
      <c r="DAW9" s="1"/>
      <c r="DAX9" s="1"/>
      <c r="DAY9" s="1"/>
      <c r="DAZ9" s="1"/>
      <c r="DBA9" s="1"/>
      <c r="DBB9" s="1"/>
      <c r="DBC9" s="1"/>
      <c r="DBD9" s="1"/>
      <c r="DBE9" s="1"/>
      <c r="DBF9" s="1"/>
      <c r="DBG9" s="1"/>
      <c r="DBH9" s="1"/>
      <c r="DBI9" s="1"/>
      <c r="DBJ9" s="1"/>
      <c r="DBK9" s="1"/>
      <c r="DBL9" s="1"/>
      <c r="DBM9" s="1"/>
      <c r="DBN9" s="1"/>
      <c r="DBO9" s="1"/>
      <c r="DBP9" s="1"/>
      <c r="DBQ9" s="1"/>
      <c r="DBR9" s="1"/>
      <c r="DBS9" s="1"/>
      <c r="DBT9" s="1"/>
      <c r="DBU9" s="1"/>
      <c r="DBV9" s="1"/>
      <c r="DBW9" s="1"/>
      <c r="DBX9" s="1"/>
      <c r="DBY9" s="1"/>
      <c r="DBZ9" s="1"/>
      <c r="DCA9" s="1"/>
      <c r="DCB9" s="1"/>
      <c r="DCC9" s="1"/>
      <c r="DCD9" s="1"/>
      <c r="DCE9" s="1"/>
      <c r="DCF9" s="1"/>
      <c r="DCG9" s="1"/>
      <c r="DCH9" s="1"/>
      <c r="DCI9" s="1"/>
      <c r="DCJ9" s="1"/>
      <c r="DCK9" s="1"/>
      <c r="DCL9" s="1"/>
      <c r="DCM9" s="1"/>
      <c r="DCN9" s="1"/>
      <c r="DCO9" s="1"/>
      <c r="DCP9" s="1"/>
      <c r="DCQ9" s="1"/>
      <c r="DCR9" s="1"/>
      <c r="DCS9" s="1"/>
      <c r="DCT9" s="1"/>
      <c r="DCU9" s="1"/>
      <c r="DCV9" s="1"/>
      <c r="DCW9" s="1"/>
      <c r="DCX9" s="1"/>
      <c r="DCY9" s="1"/>
      <c r="DCZ9" s="1"/>
      <c r="DDA9" s="1"/>
      <c r="DDB9" s="1"/>
      <c r="DDC9" s="1"/>
      <c r="DDD9" s="1"/>
      <c r="DDE9" s="1"/>
      <c r="DDF9" s="1"/>
      <c r="DDG9" s="1"/>
      <c r="DDH9" s="1"/>
      <c r="DDI9" s="1"/>
      <c r="DDJ9" s="1"/>
      <c r="DDK9" s="1"/>
      <c r="DDL9" s="1"/>
      <c r="DDM9" s="1"/>
      <c r="DDN9" s="1"/>
      <c r="DDO9" s="1"/>
      <c r="DDP9" s="1"/>
      <c r="DDQ9" s="1"/>
      <c r="DDR9" s="1"/>
      <c r="DDS9" s="1"/>
      <c r="DDT9" s="1"/>
      <c r="DDU9" s="1"/>
      <c r="DDV9" s="1"/>
      <c r="DDW9" s="1"/>
      <c r="DDX9" s="1"/>
      <c r="DDY9" s="1"/>
      <c r="DDZ9" s="1"/>
      <c r="DEA9" s="1"/>
      <c r="DEB9" s="1"/>
      <c r="DEC9" s="1"/>
      <c r="DED9" s="1"/>
      <c r="DEE9" s="1"/>
      <c r="DEF9" s="1"/>
      <c r="DEG9" s="1"/>
      <c r="DEH9" s="1"/>
      <c r="DEI9" s="1"/>
      <c r="DEJ9" s="1"/>
      <c r="DEK9" s="1"/>
      <c r="DEL9" s="1"/>
      <c r="DEM9" s="1"/>
      <c r="DEN9" s="1"/>
      <c r="DEO9" s="1"/>
      <c r="DEP9" s="1"/>
      <c r="DEQ9" s="1"/>
      <c r="DER9" s="1"/>
      <c r="DES9" s="1"/>
      <c r="DET9" s="1"/>
      <c r="DEU9" s="1"/>
      <c r="DEV9" s="1"/>
      <c r="DEW9" s="1"/>
      <c r="DEX9" s="1"/>
      <c r="DEY9" s="1"/>
      <c r="DEZ9" s="1"/>
      <c r="DFA9" s="1"/>
      <c r="DFB9" s="1"/>
      <c r="DFC9" s="1"/>
      <c r="DFD9" s="1"/>
      <c r="DFE9" s="1"/>
      <c r="DFF9" s="1"/>
      <c r="DFG9" s="1"/>
      <c r="DFH9" s="1"/>
      <c r="DFI9" s="1"/>
      <c r="DFJ9" s="1"/>
      <c r="DFK9" s="1"/>
      <c r="DFL9" s="1"/>
      <c r="DFM9" s="1"/>
      <c r="DFN9" s="1"/>
      <c r="DFO9" s="1"/>
      <c r="DFP9" s="1"/>
      <c r="DFQ9" s="1"/>
      <c r="DFR9" s="1"/>
      <c r="DFS9" s="1"/>
      <c r="DFT9" s="1"/>
      <c r="DFU9" s="1"/>
      <c r="DFV9" s="1"/>
      <c r="DFW9" s="1"/>
      <c r="DFX9" s="1"/>
      <c r="DFY9" s="1"/>
      <c r="DFZ9" s="1"/>
      <c r="DGA9" s="1"/>
      <c r="DGB9" s="1"/>
      <c r="DGC9" s="1"/>
      <c r="DGD9" s="1"/>
      <c r="DGE9" s="1"/>
      <c r="DGF9" s="1"/>
      <c r="DGG9" s="1"/>
      <c r="DGH9" s="1"/>
      <c r="DGI9" s="1"/>
      <c r="DGJ9" s="1"/>
      <c r="DGK9" s="1"/>
      <c r="DGL9" s="1"/>
      <c r="DGM9" s="1"/>
      <c r="DGN9" s="1"/>
      <c r="DGO9" s="1"/>
      <c r="DGP9" s="1"/>
      <c r="DGQ9" s="1"/>
      <c r="DGR9" s="1"/>
      <c r="DGS9" s="1"/>
      <c r="DGT9" s="1"/>
      <c r="DGU9" s="1"/>
      <c r="DGV9" s="1"/>
      <c r="DGW9" s="1"/>
      <c r="DGX9" s="1"/>
      <c r="DGY9" s="1"/>
      <c r="DGZ9" s="1"/>
      <c r="DHA9" s="1"/>
      <c r="DHB9" s="1"/>
      <c r="DHC9" s="1"/>
      <c r="DHD9" s="1"/>
      <c r="DHE9" s="1"/>
      <c r="DHF9" s="1"/>
      <c r="DHG9" s="1"/>
      <c r="DHH9" s="1"/>
      <c r="DHI9" s="1"/>
      <c r="DHJ9" s="1"/>
      <c r="DHK9" s="1"/>
      <c r="DHL9" s="1"/>
      <c r="DHM9" s="1"/>
      <c r="DHN9" s="1"/>
      <c r="DHO9" s="1"/>
      <c r="DHP9" s="1"/>
      <c r="DHQ9" s="1"/>
      <c r="DHR9" s="1"/>
      <c r="DHS9" s="1"/>
      <c r="DHT9" s="1"/>
      <c r="DHU9" s="1"/>
      <c r="DHV9" s="1"/>
      <c r="DHW9" s="1"/>
      <c r="DHX9" s="1"/>
      <c r="DHY9" s="1"/>
      <c r="DHZ9" s="1"/>
      <c r="DIA9" s="1"/>
      <c r="DIB9" s="1"/>
      <c r="DIC9" s="1"/>
      <c r="DID9" s="1"/>
      <c r="DIE9" s="1"/>
      <c r="DIF9" s="1"/>
      <c r="DIG9" s="1"/>
      <c r="DIH9" s="1"/>
      <c r="DII9" s="1"/>
      <c r="DIJ9" s="1"/>
      <c r="DIK9" s="1"/>
      <c r="DIL9" s="1"/>
      <c r="DIM9" s="1"/>
      <c r="DIN9" s="1"/>
      <c r="DIO9" s="1"/>
      <c r="DIP9" s="1"/>
      <c r="DIQ9" s="1"/>
      <c r="DIR9" s="1"/>
      <c r="DIS9" s="1"/>
      <c r="DIT9" s="1"/>
      <c r="DIU9" s="1"/>
      <c r="DIV9" s="1"/>
      <c r="DIW9" s="1"/>
      <c r="DIX9" s="1"/>
      <c r="DIY9" s="1"/>
      <c r="DIZ9" s="1"/>
      <c r="DJA9" s="1"/>
      <c r="DJB9" s="1"/>
      <c r="DJC9" s="1"/>
      <c r="DJD9" s="1"/>
      <c r="DJE9" s="1"/>
      <c r="DJF9" s="1"/>
      <c r="DJG9" s="1"/>
      <c r="DJH9" s="1"/>
      <c r="DJI9" s="1"/>
      <c r="DJJ9" s="1"/>
      <c r="DJK9" s="1"/>
      <c r="DJL9" s="1"/>
      <c r="DJM9" s="1"/>
      <c r="DJN9" s="1"/>
      <c r="DJO9" s="1"/>
      <c r="DJP9" s="1"/>
      <c r="DJQ9" s="1"/>
      <c r="DJR9" s="1"/>
      <c r="DJS9" s="1"/>
      <c r="DJT9" s="1"/>
      <c r="DJU9" s="1"/>
      <c r="DJV9" s="1"/>
      <c r="DJW9" s="1"/>
      <c r="DJX9" s="1"/>
      <c r="DJY9" s="1"/>
      <c r="DJZ9" s="1"/>
      <c r="DKA9" s="1"/>
      <c r="DKB9" s="1"/>
      <c r="DKC9" s="1"/>
      <c r="DKD9" s="1"/>
      <c r="DKE9" s="1"/>
      <c r="DKF9" s="1"/>
      <c r="DKG9" s="1"/>
      <c r="DKH9" s="1"/>
      <c r="DKI9" s="1"/>
      <c r="DKJ9" s="1"/>
      <c r="DKK9" s="1"/>
      <c r="DKL9" s="1"/>
      <c r="DKM9" s="1"/>
      <c r="DKN9" s="1"/>
      <c r="DKO9" s="1"/>
      <c r="DKP9" s="1"/>
      <c r="DKQ9" s="1"/>
      <c r="DKR9" s="1"/>
      <c r="DKS9" s="1"/>
      <c r="DKT9" s="1"/>
      <c r="DKU9" s="1"/>
      <c r="DKV9" s="1"/>
      <c r="DKW9" s="1"/>
      <c r="DKX9" s="1"/>
      <c r="DKY9" s="1"/>
      <c r="DKZ9" s="1"/>
      <c r="DLA9" s="1"/>
      <c r="DLB9" s="1"/>
      <c r="DLC9" s="1"/>
      <c r="DLD9" s="1"/>
      <c r="DLE9" s="1"/>
      <c r="DLF9" s="1"/>
      <c r="DLG9" s="1"/>
      <c r="DLH9" s="1"/>
      <c r="DLI9" s="1"/>
      <c r="DLJ9" s="1"/>
      <c r="DLK9" s="1"/>
      <c r="DLL9" s="1"/>
      <c r="DLM9" s="1"/>
      <c r="DLN9" s="1"/>
      <c r="DLO9" s="1"/>
      <c r="DLP9" s="1"/>
      <c r="DLQ9" s="1"/>
      <c r="DLR9" s="1"/>
      <c r="DLS9" s="1"/>
      <c r="DLT9" s="1"/>
      <c r="DLU9" s="1"/>
      <c r="DLV9" s="1"/>
      <c r="DLW9" s="1"/>
      <c r="DLX9" s="1"/>
      <c r="DLY9" s="1"/>
      <c r="DLZ9" s="1"/>
      <c r="DMA9" s="1"/>
      <c r="DMB9" s="1"/>
      <c r="DMC9" s="1"/>
      <c r="DMD9" s="1"/>
      <c r="DME9" s="1"/>
      <c r="DMF9" s="1"/>
      <c r="DMG9" s="1"/>
      <c r="DMH9" s="1"/>
      <c r="DMI9" s="1"/>
      <c r="DMJ9" s="1"/>
      <c r="DMK9" s="1"/>
      <c r="DML9" s="1"/>
      <c r="DMM9" s="1"/>
      <c r="DMN9" s="1"/>
      <c r="DMO9" s="1"/>
      <c r="DMP9" s="1"/>
      <c r="DMQ9" s="1"/>
      <c r="DMR9" s="1"/>
      <c r="DMS9" s="1"/>
      <c r="DMT9" s="1"/>
      <c r="DMU9" s="1"/>
      <c r="DMV9" s="1"/>
      <c r="DMW9" s="1"/>
      <c r="DMX9" s="1"/>
      <c r="DMY9" s="1"/>
      <c r="DMZ9" s="1"/>
      <c r="DNA9" s="1"/>
      <c r="DNB9" s="1"/>
      <c r="DNC9" s="1"/>
      <c r="DND9" s="1"/>
      <c r="DNE9" s="1"/>
      <c r="DNF9" s="1"/>
      <c r="DNG9" s="1"/>
      <c r="DNH9" s="1"/>
      <c r="DNI9" s="1"/>
      <c r="DNJ9" s="1"/>
      <c r="DNK9" s="1"/>
      <c r="DNL9" s="1"/>
      <c r="DNM9" s="1"/>
      <c r="DNN9" s="1"/>
      <c r="DNO9" s="1"/>
      <c r="DNP9" s="1"/>
      <c r="DNQ9" s="1"/>
      <c r="DNR9" s="1"/>
      <c r="DNS9" s="1"/>
      <c r="DNT9" s="1"/>
      <c r="DNU9" s="1"/>
      <c r="DNV9" s="1"/>
      <c r="DNW9" s="1"/>
      <c r="DNX9" s="1"/>
      <c r="DNY9" s="1"/>
      <c r="DNZ9" s="1"/>
      <c r="DOA9" s="1"/>
      <c r="DOB9" s="1"/>
      <c r="DOC9" s="1"/>
      <c r="DOD9" s="1"/>
      <c r="DOE9" s="1"/>
      <c r="DOF9" s="1"/>
      <c r="DOG9" s="1"/>
      <c r="DOH9" s="1"/>
      <c r="DOI9" s="1"/>
      <c r="DOJ9" s="1"/>
      <c r="DOK9" s="1"/>
      <c r="DOL9" s="1"/>
      <c r="DOM9" s="1"/>
      <c r="DON9" s="1"/>
      <c r="DOO9" s="1"/>
      <c r="DOP9" s="1"/>
      <c r="DOQ9" s="1"/>
      <c r="DOR9" s="1"/>
      <c r="DOS9" s="1"/>
      <c r="DOT9" s="1"/>
      <c r="DOU9" s="1"/>
      <c r="DOV9" s="1"/>
      <c r="DOW9" s="1"/>
      <c r="DOX9" s="1"/>
      <c r="DOY9" s="1"/>
      <c r="DOZ9" s="1"/>
      <c r="DPA9" s="1"/>
      <c r="DPB9" s="1"/>
      <c r="DPC9" s="1"/>
      <c r="DPD9" s="1"/>
      <c r="DPE9" s="1"/>
      <c r="DPF9" s="1"/>
      <c r="DPG9" s="1"/>
      <c r="DPH9" s="1"/>
      <c r="DPI9" s="1"/>
      <c r="DPJ9" s="1"/>
      <c r="DPK9" s="1"/>
      <c r="DPL9" s="1"/>
      <c r="DPM9" s="1"/>
      <c r="DPN9" s="1"/>
      <c r="DPO9" s="1"/>
      <c r="DPP9" s="1"/>
      <c r="DPQ9" s="1"/>
      <c r="DPR9" s="1"/>
      <c r="DPS9" s="1"/>
      <c r="DPT9" s="1"/>
      <c r="DPU9" s="1"/>
      <c r="DPV9" s="1"/>
      <c r="DPW9" s="1"/>
      <c r="DPX9" s="1"/>
      <c r="DPY9" s="1"/>
      <c r="DPZ9" s="1"/>
      <c r="DQA9" s="1"/>
      <c r="DQB9" s="1"/>
      <c r="DQC9" s="1"/>
      <c r="DQD9" s="1"/>
      <c r="DQE9" s="1"/>
      <c r="DQF9" s="1"/>
      <c r="DQG9" s="1"/>
      <c r="DQH9" s="1"/>
      <c r="DQI9" s="1"/>
      <c r="DQJ9" s="1"/>
      <c r="DQK9" s="1"/>
      <c r="DQL9" s="1"/>
      <c r="DQM9" s="1"/>
      <c r="DQN9" s="1"/>
      <c r="DQO9" s="1"/>
      <c r="DQP9" s="1"/>
      <c r="DQQ9" s="1"/>
      <c r="DQR9" s="1"/>
      <c r="DQS9" s="1"/>
      <c r="DQT9" s="1"/>
      <c r="DQU9" s="1"/>
      <c r="DQV9" s="1"/>
      <c r="DQW9" s="1"/>
      <c r="DQX9" s="1"/>
      <c r="DQY9" s="1"/>
      <c r="DQZ9" s="1"/>
      <c r="DRA9" s="1"/>
      <c r="DRB9" s="1"/>
      <c r="DRC9" s="1"/>
      <c r="DRD9" s="1"/>
      <c r="DRE9" s="1"/>
      <c r="DRF9" s="1"/>
      <c r="DRG9" s="1"/>
      <c r="DRH9" s="1"/>
      <c r="DRI9" s="1"/>
      <c r="DRJ9" s="1"/>
      <c r="DRK9" s="1"/>
      <c r="DRL9" s="1"/>
      <c r="DRM9" s="1"/>
      <c r="DRN9" s="1"/>
      <c r="DRO9" s="1"/>
      <c r="DRP9" s="1"/>
      <c r="DRQ9" s="1"/>
      <c r="DRR9" s="1"/>
      <c r="DRS9" s="1"/>
      <c r="DRT9" s="1"/>
      <c r="DRU9" s="1"/>
      <c r="DRV9" s="1"/>
      <c r="DRW9" s="1"/>
      <c r="DRX9" s="1"/>
      <c r="DRY9" s="1"/>
      <c r="DRZ9" s="1"/>
      <c r="DSA9" s="1"/>
      <c r="DSB9" s="1"/>
      <c r="DSC9" s="1"/>
      <c r="DSD9" s="1"/>
      <c r="DSE9" s="1"/>
      <c r="DSF9" s="1"/>
      <c r="DSG9" s="1"/>
      <c r="DSH9" s="1"/>
      <c r="DSI9" s="1"/>
      <c r="DSJ9" s="1"/>
      <c r="DSK9" s="1"/>
      <c r="DSL9" s="1"/>
      <c r="DSM9" s="1"/>
      <c r="DSN9" s="1"/>
      <c r="DSO9" s="1"/>
      <c r="DSP9" s="1"/>
      <c r="DSQ9" s="1"/>
      <c r="DSR9" s="1"/>
      <c r="DSS9" s="1"/>
      <c r="DST9" s="1"/>
      <c r="DSU9" s="1"/>
      <c r="DSV9" s="1"/>
      <c r="DSW9" s="1"/>
      <c r="DSX9" s="1"/>
      <c r="DSY9" s="1"/>
      <c r="DSZ9" s="1"/>
      <c r="DTA9" s="1"/>
      <c r="DTB9" s="1"/>
      <c r="DTC9" s="1"/>
      <c r="DTD9" s="1"/>
      <c r="DTE9" s="1"/>
      <c r="DTF9" s="1"/>
      <c r="DTG9" s="1"/>
      <c r="DTH9" s="1"/>
      <c r="DTI9" s="1"/>
      <c r="DTJ9" s="1"/>
      <c r="DTK9" s="1"/>
      <c r="DTL9" s="1"/>
      <c r="DTM9" s="1"/>
      <c r="DTN9" s="1"/>
      <c r="DTO9" s="1"/>
      <c r="DTP9" s="1"/>
      <c r="DTQ9" s="1"/>
      <c r="DTR9" s="1"/>
      <c r="DTS9" s="1"/>
      <c r="DTT9" s="1"/>
      <c r="DTU9" s="1"/>
      <c r="DTV9" s="1"/>
      <c r="DTW9" s="1"/>
      <c r="DTX9" s="1"/>
      <c r="DTY9" s="1"/>
      <c r="DTZ9" s="1"/>
      <c r="DUA9" s="1"/>
      <c r="DUB9" s="1"/>
      <c r="DUC9" s="1"/>
      <c r="DUD9" s="1"/>
      <c r="DUE9" s="1"/>
      <c r="DUF9" s="1"/>
      <c r="DUG9" s="1"/>
      <c r="DUH9" s="1"/>
      <c r="DUI9" s="1"/>
      <c r="DUJ9" s="1"/>
      <c r="DUK9" s="1"/>
      <c r="DUL9" s="1"/>
      <c r="DUM9" s="1"/>
      <c r="DUN9" s="1"/>
      <c r="DUO9" s="1"/>
      <c r="DUP9" s="1"/>
      <c r="DUQ9" s="1"/>
      <c r="DUR9" s="1"/>
      <c r="DUS9" s="1"/>
      <c r="DUT9" s="1"/>
      <c r="DUU9" s="1"/>
      <c r="DUV9" s="1"/>
      <c r="DUW9" s="1"/>
      <c r="DUX9" s="1"/>
      <c r="DUY9" s="1"/>
      <c r="DUZ9" s="1"/>
      <c r="DVA9" s="1"/>
      <c r="DVB9" s="1"/>
      <c r="DVC9" s="1"/>
      <c r="DVD9" s="1"/>
      <c r="DVE9" s="1"/>
      <c r="DVF9" s="1"/>
      <c r="DVG9" s="1"/>
      <c r="DVH9" s="1"/>
      <c r="DVI9" s="1"/>
      <c r="DVJ9" s="1"/>
      <c r="DVK9" s="1"/>
      <c r="DVL9" s="1"/>
      <c r="DVM9" s="1"/>
      <c r="DVN9" s="1"/>
      <c r="DVO9" s="1"/>
      <c r="DVP9" s="1"/>
      <c r="DVQ9" s="1"/>
      <c r="DVR9" s="1"/>
      <c r="DVS9" s="1"/>
      <c r="DVT9" s="1"/>
      <c r="DVU9" s="1"/>
      <c r="DVV9" s="1"/>
      <c r="DVW9" s="1"/>
      <c r="DVX9" s="1"/>
      <c r="DVY9" s="1"/>
      <c r="DVZ9" s="1"/>
      <c r="DWA9" s="1"/>
      <c r="DWB9" s="1"/>
      <c r="DWC9" s="1"/>
      <c r="DWD9" s="1"/>
      <c r="DWE9" s="1"/>
      <c r="DWF9" s="1"/>
      <c r="DWG9" s="1"/>
      <c r="DWH9" s="1"/>
      <c r="DWI9" s="1"/>
      <c r="DWJ9" s="1"/>
      <c r="DWK9" s="1"/>
      <c r="DWL9" s="1"/>
      <c r="DWM9" s="1"/>
      <c r="DWN9" s="1"/>
      <c r="DWO9" s="1"/>
      <c r="DWP9" s="1"/>
      <c r="DWQ9" s="1"/>
      <c r="DWR9" s="1"/>
      <c r="DWS9" s="1"/>
      <c r="DWT9" s="1"/>
      <c r="DWU9" s="1"/>
      <c r="DWV9" s="1"/>
      <c r="DWW9" s="1"/>
      <c r="DWX9" s="1"/>
      <c r="DWY9" s="1"/>
      <c r="DWZ9" s="1"/>
      <c r="DXA9" s="1"/>
      <c r="DXB9" s="1"/>
      <c r="DXC9" s="1"/>
      <c r="DXD9" s="1"/>
      <c r="DXE9" s="1"/>
      <c r="DXF9" s="1"/>
      <c r="DXG9" s="1"/>
      <c r="DXH9" s="1"/>
      <c r="DXI9" s="1"/>
      <c r="DXJ9" s="1"/>
      <c r="DXK9" s="1"/>
      <c r="DXL9" s="1"/>
      <c r="DXM9" s="1"/>
      <c r="DXN9" s="1"/>
      <c r="DXO9" s="1"/>
      <c r="DXP9" s="1"/>
      <c r="DXQ9" s="1"/>
      <c r="DXR9" s="1"/>
      <c r="DXS9" s="1"/>
      <c r="DXT9" s="1"/>
      <c r="DXU9" s="1"/>
      <c r="DXV9" s="1"/>
      <c r="DXW9" s="1"/>
      <c r="DXX9" s="1"/>
      <c r="DXY9" s="1"/>
      <c r="DXZ9" s="1"/>
      <c r="DYA9" s="1"/>
      <c r="DYB9" s="1"/>
      <c r="DYC9" s="1"/>
      <c r="DYD9" s="1"/>
      <c r="DYE9" s="1"/>
      <c r="DYF9" s="1"/>
      <c r="DYG9" s="1"/>
      <c r="DYH9" s="1"/>
      <c r="DYI9" s="1"/>
      <c r="DYJ9" s="1"/>
      <c r="DYK9" s="1"/>
      <c r="DYL9" s="1"/>
      <c r="DYM9" s="1"/>
      <c r="DYN9" s="1"/>
      <c r="DYO9" s="1"/>
      <c r="DYP9" s="1"/>
      <c r="DYQ9" s="1"/>
      <c r="DYR9" s="1"/>
      <c r="DYS9" s="1"/>
      <c r="DYT9" s="1"/>
      <c r="DYU9" s="1"/>
      <c r="DYV9" s="1"/>
      <c r="DYW9" s="1"/>
      <c r="DYX9" s="1"/>
      <c r="DYY9" s="1"/>
      <c r="DYZ9" s="1"/>
      <c r="DZA9" s="1"/>
      <c r="DZB9" s="1"/>
      <c r="DZC9" s="1"/>
      <c r="DZD9" s="1"/>
      <c r="DZE9" s="1"/>
      <c r="DZF9" s="1"/>
      <c r="DZG9" s="1"/>
      <c r="DZH9" s="1"/>
      <c r="DZI9" s="1"/>
      <c r="DZJ9" s="1"/>
      <c r="DZK9" s="1"/>
      <c r="DZL9" s="1"/>
      <c r="DZM9" s="1"/>
      <c r="DZN9" s="1"/>
      <c r="DZO9" s="1"/>
      <c r="DZP9" s="1"/>
      <c r="DZQ9" s="1"/>
      <c r="DZR9" s="1"/>
      <c r="DZS9" s="1"/>
      <c r="DZT9" s="1"/>
      <c r="DZU9" s="1"/>
      <c r="DZV9" s="1"/>
      <c r="DZW9" s="1"/>
      <c r="DZX9" s="1"/>
      <c r="DZY9" s="1"/>
      <c r="DZZ9" s="1"/>
      <c r="EAA9" s="1"/>
      <c r="EAB9" s="1"/>
      <c r="EAC9" s="1"/>
      <c r="EAD9" s="1"/>
      <c r="EAE9" s="1"/>
      <c r="EAF9" s="1"/>
      <c r="EAG9" s="1"/>
      <c r="EAH9" s="1"/>
      <c r="EAI9" s="1"/>
      <c r="EAJ9" s="1"/>
      <c r="EAK9" s="1"/>
      <c r="EAL9" s="1"/>
      <c r="EAM9" s="1"/>
      <c r="EAN9" s="1"/>
      <c r="EAO9" s="1"/>
      <c r="EAP9" s="1"/>
      <c r="EAQ9" s="1"/>
      <c r="EAR9" s="1"/>
      <c r="EAS9" s="1"/>
      <c r="EAT9" s="1"/>
      <c r="EAU9" s="1"/>
      <c r="EAV9" s="1"/>
      <c r="EAW9" s="1"/>
      <c r="EAX9" s="1"/>
      <c r="EAY9" s="1"/>
      <c r="EAZ9" s="1"/>
      <c r="EBA9" s="1"/>
      <c r="EBB9" s="1"/>
      <c r="EBC9" s="1"/>
      <c r="EBD9" s="1"/>
      <c r="EBE9" s="1"/>
      <c r="EBF9" s="1"/>
      <c r="EBG9" s="1"/>
      <c r="EBH9" s="1"/>
      <c r="EBI9" s="1"/>
      <c r="EBJ9" s="1"/>
      <c r="EBK9" s="1"/>
      <c r="EBL9" s="1"/>
      <c r="EBM9" s="1"/>
      <c r="EBN9" s="1"/>
      <c r="EBO9" s="1"/>
      <c r="EBP9" s="1"/>
      <c r="EBQ9" s="1"/>
      <c r="EBR9" s="1"/>
      <c r="EBS9" s="1"/>
      <c r="EBT9" s="1"/>
      <c r="EBU9" s="1"/>
      <c r="EBV9" s="1"/>
      <c r="EBW9" s="1"/>
      <c r="EBX9" s="1"/>
      <c r="EBY9" s="1"/>
      <c r="EBZ9" s="1"/>
      <c r="ECA9" s="1"/>
      <c r="ECB9" s="1"/>
      <c r="ECC9" s="1"/>
      <c r="ECD9" s="1"/>
      <c r="ECE9" s="1"/>
      <c r="ECF9" s="1"/>
      <c r="ECG9" s="1"/>
      <c r="ECH9" s="1"/>
      <c r="ECI9" s="1"/>
      <c r="ECJ9" s="1"/>
      <c r="ECK9" s="1"/>
      <c r="ECL9" s="1"/>
      <c r="ECM9" s="1"/>
      <c r="ECN9" s="1"/>
      <c r="ECO9" s="1"/>
      <c r="ECP9" s="1"/>
      <c r="ECQ9" s="1"/>
      <c r="ECR9" s="1"/>
      <c r="ECS9" s="1"/>
      <c r="ECT9" s="1"/>
      <c r="ECU9" s="1"/>
      <c r="ECV9" s="1"/>
      <c r="ECW9" s="1"/>
      <c r="ECX9" s="1"/>
      <c r="ECY9" s="1"/>
      <c r="ECZ9" s="1"/>
      <c r="EDA9" s="1"/>
      <c r="EDB9" s="1"/>
      <c r="EDC9" s="1"/>
      <c r="EDD9" s="1"/>
      <c r="EDE9" s="1"/>
      <c r="EDF9" s="1"/>
      <c r="EDG9" s="1"/>
      <c r="EDH9" s="1"/>
      <c r="EDI9" s="1"/>
      <c r="EDJ9" s="1"/>
      <c r="EDK9" s="1"/>
      <c r="EDL9" s="1"/>
      <c r="EDM9" s="1"/>
      <c r="EDN9" s="1"/>
      <c r="EDO9" s="1"/>
      <c r="EDP9" s="1"/>
      <c r="EDQ9" s="1"/>
      <c r="EDR9" s="1"/>
      <c r="EDS9" s="1"/>
      <c r="EDT9" s="1"/>
      <c r="EDU9" s="1"/>
      <c r="EDV9" s="1"/>
      <c r="EDW9" s="1"/>
      <c r="EDX9" s="1"/>
      <c r="EDY9" s="1"/>
      <c r="EDZ9" s="1"/>
      <c r="EEA9" s="1"/>
      <c r="EEB9" s="1"/>
      <c r="EEC9" s="1"/>
      <c r="EED9" s="1"/>
      <c r="EEE9" s="1"/>
      <c r="EEF9" s="1"/>
      <c r="EEG9" s="1"/>
      <c r="EEH9" s="1"/>
      <c r="EEI9" s="1"/>
      <c r="EEJ9" s="1"/>
      <c r="EEK9" s="1"/>
      <c r="EEL9" s="1"/>
      <c r="EEM9" s="1"/>
      <c r="EEN9" s="1"/>
      <c r="EEO9" s="1"/>
      <c r="EEP9" s="1"/>
      <c r="EEQ9" s="1"/>
      <c r="EER9" s="1"/>
      <c r="EES9" s="1"/>
      <c r="EET9" s="1"/>
      <c r="EEU9" s="1"/>
      <c r="EEV9" s="1"/>
      <c r="EEW9" s="1"/>
      <c r="EEX9" s="1"/>
      <c r="EEY9" s="1"/>
      <c r="EEZ9" s="1"/>
      <c r="EFA9" s="1"/>
      <c r="EFB9" s="1"/>
      <c r="EFC9" s="1"/>
      <c r="EFD9" s="1"/>
      <c r="EFE9" s="1"/>
      <c r="EFF9" s="1"/>
      <c r="EFG9" s="1"/>
      <c r="EFH9" s="1"/>
      <c r="EFI9" s="1"/>
      <c r="EFJ9" s="1"/>
      <c r="EFK9" s="1"/>
      <c r="EFL9" s="1"/>
      <c r="EFM9" s="1"/>
      <c r="EFN9" s="1"/>
      <c r="EFO9" s="1"/>
      <c r="EFP9" s="1"/>
      <c r="EFQ9" s="1"/>
      <c r="EFR9" s="1"/>
      <c r="EFS9" s="1"/>
      <c r="EFT9" s="1"/>
      <c r="EFU9" s="1"/>
      <c r="EFV9" s="1"/>
      <c r="EFW9" s="1"/>
      <c r="EFX9" s="1"/>
      <c r="EFY9" s="1"/>
      <c r="EFZ9" s="1"/>
      <c r="EGA9" s="1"/>
      <c r="EGB9" s="1"/>
      <c r="EGC9" s="1"/>
      <c r="EGD9" s="1"/>
      <c r="EGE9" s="1"/>
      <c r="EGF9" s="1"/>
      <c r="EGG9" s="1"/>
      <c r="EGH9" s="1"/>
      <c r="EGI9" s="1"/>
      <c r="EGJ9" s="1"/>
      <c r="EGK9" s="1"/>
      <c r="EGL9" s="1"/>
      <c r="EGM9" s="1"/>
      <c r="EGN9" s="1"/>
      <c r="EGO9" s="1"/>
      <c r="EGP9" s="1"/>
      <c r="EGQ9" s="1"/>
      <c r="EGR9" s="1"/>
      <c r="EGS9" s="1"/>
      <c r="EGT9" s="1"/>
      <c r="EGU9" s="1"/>
      <c r="EGV9" s="1"/>
      <c r="EGW9" s="1"/>
      <c r="EGX9" s="1"/>
      <c r="EGY9" s="1"/>
      <c r="EGZ9" s="1"/>
      <c r="EHA9" s="1"/>
      <c r="EHB9" s="1"/>
      <c r="EHC9" s="1"/>
      <c r="EHD9" s="1"/>
      <c r="EHE9" s="1"/>
      <c r="EHF9" s="1"/>
      <c r="EHG9" s="1"/>
      <c r="EHH9" s="1"/>
      <c r="EHI9" s="1"/>
      <c r="EHJ9" s="1"/>
      <c r="EHK9" s="1"/>
      <c r="EHL9" s="1"/>
      <c r="EHM9" s="1"/>
      <c r="EHN9" s="1"/>
      <c r="EHO9" s="1"/>
      <c r="EHP9" s="1"/>
      <c r="EHQ9" s="1"/>
      <c r="EHR9" s="1"/>
      <c r="EHS9" s="1"/>
      <c r="EHT9" s="1"/>
      <c r="EHU9" s="1"/>
      <c r="EHV9" s="1"/>
      <c r="EHW9" s="1"/>
      <c r="EHX9" s="1"/>
      <c r="EHY9" s="1"/>
      <c r="EHZ9" s="1"/>
      <c r="EIA9" s="1"/>
      <c r="EIB9" s="1"/>
      <c r="EIC9" s="1"/>
      <c r="EID9" s="1"/>
      <c r="EIE9" s="1"/>
      <c r="EIF9" s="1"/>
      <c r="EIG9" s="1"/>
      <c r="EIH9" s="1"/>
      <c r="EII9" s="1"/>
      <c r="EIJ9" s="1"/>
      <c r="EIK9" s="1"/>
      <c r="EIL9" s="1"/>
      <c r="EIM9" s="1"/>
      <c r="EIN9" s="1"/>
      <c r="EIO9" s="1"/>
      <c r="EIP9" s="1"/>
      <c r="EIQ9" s="1"/>
      <c r="EIR9" s="1"/>
      <c r="EIS9" s="1"/>
      <c r="EIT9" s="1"/>
      <c r="EIU9" s="1"/>
      <c r="EIV9" s="1"/>
      <c r="EIW9" s="1"/>
      <c r="EIX9" s="1"/>
      <c r="EIY9" s="1"/>
      <c r="EIZ9" s="1"/>
      <c r="EJA9" s="1"/>
      <c r="EJB9" s="1"/>
      <c r="EJC9" s="1"/>
      <c r="EJD9" s="1"/>
      <c r="EJE9" s="1"/>
      <c r="EJF9" s="1"/>
      <c r="EJG9" s="1"/>
      <c r="EJH9" s="1"/>
      <c r="EJI9" s="1"/>
      <c r="EJJ9" s="1"/>
      <c r="EJK9" s="1"/>
      <c r="EJL9" s="1"/>
      <c r="EJM9" s="1"/>
      <c r="EJN9" s="1"/>
      <c r="EJO9" s="1"/>
      <c r="EJP9" s="1"/>
      <c r="EJQ9" s="1"/>
      <c r="EJR9" s="1"/>
      <c r="EJS9" s="1"/>
      <c r="EJT9" s="1"/>
      <c r="EJU9" s="1"/>
      <c r="EJV9" s="1"/>
      <c r="EJW9" s="1"/>
      <c r="EJX9" s="1"/>
      <c r="EJY9" s="1"/>
      <c r="EJZ9" s="1"/>
      <c r="EKA9" s="1"/>
      <c r="EKB9" s="1"/>
      <c r="EKC9" s="1"/>
      <c r="EKD9" s="1"/>
      <c r="EKE9" s="1"/>
      <c r="EKF9" s="1"/>
      <c r="EKG9" s="1"/>
      <c r="EKH9" s="1"/>
      <c r="EKI9" s="1"/>
      <c r="EKJ9" s="1"/>
      <c r="EKK9" s="1"/>
      <c r="EKL9" s="1"/>
      <c r="EKM9" s="1"/>
      <c r="EKN9" s="1"/>
      <c r="EKO9" s="1"/>
      <c r="EKP9" s="1"/>
      <c r="EKQ9" s="1"/>
      <c r="EKR9" s="1"/>
      <c r="EKS9" s="1"/>
      <c r="EKT9" s="1"/>
      <c r="EKU9" s="1"/>
      <c r="EKV9" s="1"/>
      <c r="EKW9" s="1"/>
      <c r="EKX9" s="1"/>
      <c r="EKY9" s="1"/>
      <c r="EKZ9" s="1"/>
      <c r="ELA9" s="1"/>
      <c r="ELB9" s="1"/>
      <c r="ELC9" s="1"/>
      <c r="ELD9" s="1"/>
      <c r="ELE9" s="1"/>
      <c r="ELF9" s="1"/>
      <c r="ELG9" s="1"/>
      <c r="ELH9" s="1"/>
      <c r="ELI9" s="1"/>
      <c r="ELJ9" s="1"/>
      <c r="ELK9" s="1"/>
      <c r="ELL9" s="1"/>
      <c r="ELM9" s="1"/>
      <c r="ELN9" s="1"/>
      <c r="ELO9" s="1"/>
      <c r="ELP9" s="1"/>
      <c r="ELQ9" s="1"/>
      <c r="ELR9" s="1"/>
      <c r="ELS9" s="1"/>
      <c r="ELT9" s="1"/>
      <c r="ELU9" s="1"/>
      <c r="ELV9" s="1"/>
      <c r="ELW9" s="1"/>
      <c r="ELX9" s="1"/>
      <c r="ELY9" s="1"/>
      <c r="ELZ9" s="1"/>
      <c r="EMA9" s="1"/>
      <c r="EMB9" s="1"/>
      <c r="EMC9" s="1"/>
      <c r="EMD9" s="1"/>
      <c r="EME9" s="1"/>
      <c r="EMF9" s="1"/>
      <c r="EMG9" s="1"/>
      <c r="EMH9" s="1"/>
      <c r="EMI9" s="1"/>
      <c r="EMJ9" s="1"/>
      <c r="EMK9" s="1"/>
      <c r="EML9" s="1"/>
      <c r="EMM9" s="1"/>
      <c r="EMN9" s="1"/>
      <c r="EMO9" s="1"/>
      <c r="EMP9" s="1"/>
      <c r="EMQ9" s="1"/>
      <c r="EMR9" s="1"/>
      <c r="EMS9" s="1"/>
      <c r="EMT9" s="1"/>
      <c r="EMU9" s="1"/>
      <c r="EMV9" s="1"/>
      <c r="EMW9" s="1"/>
      <c r="EMX9" s="1"/>
      <c r="EMY9" s="1"/>
      <c r="EMZ9" s="1"/>
      <c r="ENA9" s="1"/>
      <c r="ENB9" s="1"/>
      <c r="ENC9" s="1"/>
      <c r="END9" s="1"/>
      <c r="ENE9" s="1"/>
      <c r="ENF9" s="1"/>
      <c r="ENG9" s="1"/>
      <c r="ENH9" s="1"/>
      <c r="ENI9" s="1"/>
      <c r="ENJ9" s="1"/>
      <c r="ENK9" s="1"/>
      <c r="ENL9" s="1"/>
      <c r="ENM9" s="1"/>
      <c r="ENN9" s="1"/>
      <c r="ENO9" s="1"/>
      <c r="ENP9" s="1"/>
      <c r="ENQ9" s="1"/>
      <c r="ENR9" s="1"/>
      <c r="ENS9" s="1"/>
      <c r="ENT9" s="1"/>
      <c r="ENU9" s="1"/>
      <c r="ENV9" s="1"/>
      <c r="ENW9" s="1"/>
      <c r="ENX9" s="1"/>
      <c r="ENY9" s="1"/>
      <c r="ENZ9" s="1"/>
      <c r="EOA9" s="1"/>
      <c r="EOB9" s="1"/>
      <c r="EOC9" s="1"/>
      <c r="EOD9" s="1"/>
      <c r="EOE9" s="1"/>
      <c r="EOF9" s="1"/>
      <c r="EOG9" s="1"/>
      <c r="EOH9" s="1"/>
      <c r="EOI9" s="1"/>
      <c r="EOJ9" s="1"/>
      <c r="EOK9" s="1"/>
      <c r="EOL9" s="1"/>
      <c r="EOM9" s="1"/>
      <c r="EON9" s="1"/>
      <c r="EOO9" s="1"/>
      <c r="EOP9" s="1"/>
      <c r="EOQ9" s="1"/>
      <c r="EOR9" s="1"/>
      <c r="EOS9" s="1"/>
      <c r="EOT9" s="1"/>
      <c r="EOU9" s="1"/>
      <c r="EOV9" s="1"/>
      <c r="EOW9" s="1"/>
      <c r="EOX9" s="1"/>
      <c r="EOY9" s="1"/>
      <c r="EOZ9" s="1"/>
      <c r="EPA9" s="1"/>
      <c r="EPB9" s="1"/>
      <c r="EPC9" s="1"/>
      <c r="EPD9" s="1"/>
      <c r="EPE9" s="1"/>
      <c r="EPF9" s="1"/>
      <c r="EPG9" s="1"/>
      <c r="EPH9" s="1"/>
      <c r="EPI9" s="1"/>
      <c r="EPJ9" s="1"/>
      <c r="EPK9" s="1"/>
      <c r="EPL9" s="1"/>
      <c r="EPM9" s="1"/>
      <c r="EPN9" s="1"/>
      <c r="EPO9" s="1"/>
      <c r="EPP9" s="1"/>
      <c r="EPQ9" s="1"/>
      <c r="EPR9" s="1"/>
      <c r="EPS9" s="1"/>
      <c r="EPT9" s="1"/>
      <c r="EPU9" s="1"/>
      <c r="EPV9" s="1"/>
      <c r="EPW9" s="1"/>
      <c r="EPX9" s="1"/>
      <c r="EPY9" s="1"/>
      <c r="EPZ9" s="1"/>
      <c r="EQA9" s="1"/>
      <c r="EQB9" s="1"/>
      <c r="EQC9" s="1"/>
      <c r="EQD9" s="1"/>
      <c r="EQE9" s="1"/>
      <c r="EQF9" s="1"/>
      <c r="EQG9" s="1"/>
      <c r="EQH9" s="1"/>
      <c r="EQI9" s="1"/>
      <c r="EQJ9" s="1"/>
      <c r="EQK9" s="1"/>
      <c r="EQL9" s="1"/>
      <c r="EQM9" s="1"/>
      <c r="EQN9" s="1"/>
      <c r="EQO9" s="1"/>
      <c r="EQP9" s="1"/>
      <c r="EQQ9" s="1"/>
      <c r="EQR9" s="1"/>
      <c r="EQS9" s="1"/>
      <c r="EQT9" s="1"/>
      <c r="EQU9" s="1"/>
      <c r="EQV9" s="1"/>
      <c r="EQW9" s="1"/>
      <c r="EQX9" s="1"/>
      <c r="EQY9" s="1"/>
      <c r="EQZ9" s="1"/>
      <c r="ERA9" s="1"/>
      <c r="ERB9" s="1"/>
      <c r="ERC9" s="1"/>
      <c r="ERD9" s="1"/>
      <c r="ERE9" s="1"/>
      <c r="ERF9" s="1"/>
      <c r="ERG9" s="1"/>
      <c r="ERH9" s="1"/>
      <c r="ERI9" s="1"/>
      <c r="ERJ9" s="1"/>
      <c r="ERK9" s="1"/>
      <c r="ERL9" s="1"/>
      <c r="ERM9" s="1"/>
      <c r="ERN9" s="1"/>
      <c r="ERO9" s="1"/>
      <c r="ERP9" s="1"/>
      <c r="ERQ9" s="1"/>
      <c r="ERR9" s="1"/>
      <c r="ERS9" s="1"/>
      <c r="ERT9" s="1"/>
      <c r="ERU9" s="1"/>
      <c r="ERV9" s="1"/>
      <c r="ERW9" s="1"/>
      <c r="ERX9" s="1"/>
      <c r="ERY9" s="1"/>
      <c r="ERZ9" s="1"/>
      <c r="ESA9" s="1"/>
      <c r="ESB9" s="1"/>
      <c r="ESC9" s="1"/>
      <c r="ESD9" s="1"/>
      <c r="ESE9" s="1"/>
      <c r="ESF9" s="1"/>
      <c r="ESG9" s="1"/>
      <c r="ESH9" s="1"/>
      <c r="ESI9" s="1"/>
      <c r="ESJ9" s="1"/>
      <c r="ESK9" s="1"/>
      <c r="ESL9" s="1"/>
      <c r="ESM9" s="1"/>
      <c r="ESN9" s="1"/>
      <c r="ESO9" s="1"/>
      <c r="ESP9" s="1"/>
      <c r="ESQ9" s="1"/>
      <c r="ESR9" s="1"/>
      <c r="ESS9" s="1"/>
      <c r="EST9" s="1"/>
      <c r="ESU9" s="1"/>
      <c r="ESV9" s="1"/>
      <c r="ESW9" s="1"/>
      <c r="ESX9" s="1"/>
      <c r="ESY9" s="1"/>
      <c r="ESZ9" s="1"/>
      <c r="ETA9" s="1"/>
      <c r="ETB9" s="1"/>
      <c r="ETC9" s="1"/>
      <c r="ETD9" s="1"/>
      <c r="ETE9" s="1"/>
      <c r="ETF9" s="1"/>
      <c r="ETG9" s="1"/>
      <c r="ETH9" s="1"/>
      <c r="ETI9" s="1"/>
      <c r="ETJ9" s="1"/>
      <c r="ETK9" s="1"/>
      <c r="ETL9" s="1"/>
      <c r="ETM9" s="1"/>
      <c r="ETN9" s="1"/>
      <c r="ETO9" s="1"/>
      <c r="ETP9" s="1"/>
      <c r="ETQ9" s="1"/>
      <c r="ETR9" s="1"/>
      <c r="ETS9" s="1"/>
      <c r="ETT9" s="1"/>
      <c r="ETU9" s="1"/>
      <c r="ETV9" s="1"/>
      <c r="ETW9" s="1"/>
      <c r="ETX9" s="1"/>
      <c r="ETY9" s="1"/>
      <c r="ETZ9" s="1"/>
      <c r="EUA9" s="1"/>
      <c r="EUB9" s="1"/>
      <c r="EUC9" s="1"/>
      <c r="EUD9" s="1"/>
      <c r="EUE9" s="1"/>
      <c r="EUF9" s="1"/>
      <c r="EUG9" s="1"/>
      <c r="EUH9" s="1"/>
      <c r="EUI9" s="1"/>
      <c r="EUJ9" s="1"/>
      <c r="EUK9" s="1"/>
      <c r="EUL9" s="1"/>
      <c r="EUM9" s="1"/>
      <c r="EUN9" s="1"/>
      <c r="EUO9" s="1"/>
      <c r="EUP9" s="1"/>
      <c r="EUQ9" s="1"/>
      <c r="EUR9" s="1"/>
      <c r="EUS9" s="1"/>
      <c r="EUT9" s="1"/>
      <c r="EUU9" s="1"/>
      <c r="EUV9" s="1"/>
      <c r="EUW9" s="1"/>
      <c r="EUX9" s="1"/>
      <c r="EUY9" s="1"/>
      <c r="EUZ9" s="1"/>
      <c r="EVA9" s="1"/>
      <c r="EVB9" s="1"/>
      <c r="EVC9" s="1"/>
      <c r="EVD9" s="1"/>
      <c r="EVE9" s="1"/>
      <c r="EVF9" s="1"/>
      <c r="EVG9" s="1"/>
      <c r="EVH9" s="1"/>
      <c r="EVI9" s="1"/>
      <c r="EVJ9" s="1"/>
      <c r="EVK9" s="1"/>
      <c r="EVL9" s="1"/>
      <c r="EVM9" s="1"/>
      <c r="EVN9" s="1"/>
      <c r="EVO9" s="1"/>
      <c r="EVP9" s="1"/>
      <c r="EVQ9" s="1"/>
      <c r="EVR9" s="1"/>
      <c r="EVS9" s="1"/>
      <c r="EVT9" s="1"/>
      <c r="EVU9" s="1"/>
      <c r="EVV9" s="1"/>
      <c r="EVW9" s="1"/>
      <c r="EVX9" s="1"/>
      <c r="EVY9" s="1"/>
      <c r="EVZ9" s="1"/>
      <c r="EWA9" s="1"/>
      <c r="EWB9" s="1"/>
      <c r="EWC9" s="1"/>
      <c r="EWD9" s="1"/>
      <c r="EWE9" s="1"/>
      <c r="EWF9" s="1"/>
      <c r="EWG9" s="1"/>
      <c r="EWH9" s="1"/>
      <c r="EWI9" s="1"/>
      <c r="EWJ9" s="1"/>
      <c r="EWK9" s="1"/>
      <c r="EWL9" s="1"/>
      <c r="EWM9" s="1"/>
      <c r="EWN9" s="1"/>
      <c r="EWO9" s="1"/>
      <c r="EWP9" s="1"/>
      <c r="EWQ9" s="1"/>
      <c r="EWR9" s="1"/>
      <c r="EWS9" s="1"/>
      <c r="EWT9" s="1"/>
      <c r="EWU9" s="1"/>
      <c r="EWV9" s="1"/>
      <c r="EWW9" s="1"/>
      <c r="EWX9" s="1"/>
      <c r="EWY9" s="1"/>
      <c r="EWZ9" s="1"/>
      <c r="EXA9" s="1"/>
      <c r="EXB9" s="1"/>
      <c r="EXC9" s="1"/>
      <c r="EXD9" s="1"/>
      <c r="EXE9" s="1"/>
      <c r="EXF9" s="1"/>
      <c r="EXG9" s="1"/>
      <c r="EXH9" s="1"/>
      <c r="EXI9" s="1"/>
      <c r="EXJ9" s="1"/>
      <c r="EXK9" s="1"/>
      <c r="EXL9" s="1"/>
      <c r="EXM9" s="1"/>
      <c r="EXN9" s="1"/>
      <c r="EXO9" s="1"/>
      <c r="EXP9" s="1"/>
      <c r="EXQ9" s="1"/>
      <c r="EXR9" s="1"/>
      <c r="EXS9" s="1"/>
      <c r="EXT9" s="1"/>
      <c r="EXU9" s="1"/>
      <c r="EXV9" s="1"/>
      <c r="EXW9" s="1"/>
      <c r="EXX9" s="1"/>
      <c r="EXY9" s="1"/>
      <c r="EXZ9" s="1"/>
      <c r="EYA9" s="1"/>
      <c r="EYB9" s="1"/>
      <c r="EYC9" s="1"/>
      <c r="EYD9" s="1"/>
      <c r="EYE9" s="1"/>
      <c r="EYF9" s="1"/>
      <c r="EYG9" s="1"/>
      <c r="EYH9" s="1"/>
      <c r="EYI9" s="1"/>
      <c r="EYJ9" s="1"/>
      <c r="EYK9" s="1"/>
      <c r="EYL9" s="1"/>
      <c r="EYM9" s="1"/>
      <c r="EYN9" s="1"/>
      <c r="EYO9" s="1"/>
      <c r="EYP9" s="1"/>
      <c r="EYQ9" s="1"/>
      <c r="EYR9" s="1"/>
      <c r="EYS9" s="1"/>
      <c r="EYT9" s="1"/>
      <c r="EYU9" s="1"/>
      <c r="EYV9" s="1"/>
      <c r="EYW9" s="1"/>
      <c r="EYX9" s="1"/>
      <c r="EYY9" s="1"/>
      <c r="EYZ9" s="1"/>
      <c r="EZA9" s="1"/>
      <c r="EZB9" s="1"/>
      <c r="EZC9" s="1"/>
      <c r="EZD9" s="1"/>
      <c r="EZE9" s="1"/>
      <c r="EZF9" s="1"/>
      <c r="EZG9" s="1"/>
      <c r="EZH9" s="1"/>
      <c r="EZI9" s="1"/>
      <c r="EZJ9" s="1"/>
      <c r="EZK9" s="1"/>
      <c r="EZL9" s="1"/>
      <c r="EZM9" s="1"/>
      <c r="EZN9" s="1"/>
      <c r="EZO9" s="1"/>
      <c r="EZP9" s="1"/>
      <c r="EZQ9" s="1"/>
      <c r="EZR9" s="1"/>
      <c r="EZS9" s="1"/>
      <c r="EZT9" s="1"/>
      <c r="EZU9" s="1"/>
      <c r="EZV9" s="1"/>
      <c r="EZW9" s="1"/>
      <c r="EZX9" s="1"/>
      <c r="EZY9" s="1"/>
      <c r="EZZ9" s="1"/>
      <c r="FAA9" s="1"/>
      <c r="FAB9" s="1"/>
      <c r="FAC9" s="1"/>
      <c r="FAD9" s="1"/>
      <c r="FAE9" s="1"/>
      <c r="FAF9" s="1"/>
      <c r="FAG9" s="1"/>
      <c r="FAH9" s="1"/>
      <c r="FAI9" s="1"/>
      <c r="FAJ9" s="1"/>
      <c r="FAK9" s="1"/>
      <c r="FAL9" s="1"/>
      <c r="FAM9" s="1"/>
      <c r="FAN9" s="1"/>
      <c r="FAO9" s="1"/>
      <c r="FAP9" s="1"/>
      <c r="FAQ9" s="1"/>
      <c r="FAR9" s="1"/>
      <c r="FAS9" s="1"/>
      <c r="FAT9" s="1"/>
      <c r="FAU9" s="1"/>
      <c r="FAV9" s="1"/>
      <c r="FAW9" s="1"/>
      <c r="FAX9" s="1"/>
      <c r="FAY9" s="1"/>
      <c r="FAZ9" s="1"/>
      <c r="FBA9" s="1"/>
      <c r="FBB9" s="1"/>
      <c r="FBC9" s="1"/>
      <c r="FBD9" s="1"/>
      <c r="FBE9" s="1"/>
      <c r="FBF9" s="1"/>
      <c r="FBG9" s="1"/>
      <c r="FBH9" s="1"/>
      <c r="FBI9" s="1"/>
      <c r="FBJ9" s="1"/>
      <c r="FBK9" s="1"/>
      <c r="FBL9" s="1"/>
      <c r="FBM9" s="1"/>
      <c r="FBN9" s="1"/>
      <c r="FBO9" s="1"/>
      <c r="FBP9" s="1"/>
      <c r="FBQ9" s="1"/>
      <c r="FBR9" s="1"/>
      <c r="FBS9" s="1"/>
      <c r="FBT9" s="1"/>
      <c r="FBU9" s="1"/>
      <c r="FBV9" s="1"/>
      <c r="FBW9" s="1"/>
      <c r="FBX9" s="1"/>
      <c r="FBY9" s="1"/>
      <c r="FBZ9" s="1"/>
      <c r="FCA9" s="1"/>
      <c r="FCB9" s="1"/>
      <c r="FCC9" s="1"/>
      <c r="FCD9" s="1"/>
      <c r="FCE9" s="1"/>
      <c r="FCF9" s="1"/>
      <c r="FCG9" s="1"/>
      <c r="FCH9" s="1"/>
      <c r="FCI9" s="1"/>
      <c r="FCJ9" s="1"/>
      <c r="FCK9" s="1"/>
      <c r="FCL9" s="1"/>
      <c r="FCM9" s="1"/>
      <c r="FCN9" s="1"/>
      <c r="FCO9" s="1"/>
      <c r="FCP9" s="1"/>
      <c r="FCQ9" s="1"/>
      <c r="FCR9" s="1"/>
      <c r="FCS9" s="1"/>
      <c r="FCT9" s="1"/>
      <c r="FCU9" s="1"/>
      <c r="FCV9" s="1"/>
      <c r="FCW9" s="1"/>
      <c r="FCX9" s="1"/>
      <c r="FCY9" s="1"/>
      <c r="FCZ9" s="1"/>
      <c r="FDA9" s="1"/>
      <c r="FDB9" s="1"/>
      <c r="FDC9" s="1"/>
      <c r="FDD9" s="1"/>
      <c r="FDE9" s="1"/>
      <c r="FDF9" s="1"/>
      <c r="FDG9" s="1"/>
      <c r="FDH9" s="1"/>
      <c r="FDI9" s="1"/>
      <c r="FDJ9" s="1"/>
      <c r="FDK9" s="1"/>
      <c r="FDL9" s="1"/>
      <c r="FDM9" s="1"/>
      <c r="FDN9" s="1"/>
      <c r="FDO9" s="1"/>
      <c r="FDP9" s="1"/>
      <c r="FDQ9" s="1"/>
      <c r="FDR9" s="1"/>
      <c r="FDS9" s="1"/>
      <c r="FDT9" s="1"/>
      <c r="FDU9" s="1"/>
      <c r="FDV9" s="1"/>
      <c r="FDW9" s="1"/>
      <c r="FDX9" s="1"/>
      <c r="FDY9" s="1"/>
      <c r="FDZ9" s="1"/>
      <c r="FEA9" s="1"/>
      <c r="FEB9" s="1"/>
      <c r="FEC9" s="1"/>
      <c r="FED9" s="1"/>
      <c r="FEE9" s="1"/>
      <c r="FEF9" s="1"/>
      <c r="FEG9" s="1"/>
      <c r="FEH9" s="1"/>
      <c r="FEI9" s="1"/>
      <c r="FEJ9" s="1"/>
      <c r="FEK9" s="1"/>
      <c r="FEL9" s="1"/>
      <c r="FEM9" s="1"/>
      <c r="FEN9" s="1"/>
      <c r="FEO9" s="1"/>
      <c r="FEP9" s="1"/>
      <c r="FEQ9" s="1"/>
      <c r="FER9" s="1"/>
      <c r="FES9" s="1"/>
      <c r="FET9" s="1"/>
      <c r="FEU9" s="1"/>
      <c r="FEV9" s="1"/>
      <c r="FEW9" s="1"/>
      <c r="FEX9" s="1"/>
      <c r="FEY9" s="1"/>
      <c r="FEZ9" s="1"/>
      <c r="FFA9" s="1"/>
      <c r="FFB9" s="1"/>
      <c r="FFC9" s="1"/>
      <c r="FFD9" s="1"/>
      <c r="FFE9" s="1"/>
      <c r="FFF9" s="1"/>
      <c r="FFG9" s="1"/>
      <c r="FFH9" s="1"/>
      <c r="FFI9" s="1"/>
      <c r="FFJ9" s="1"/>
      <c r="FFK9" s="1"/>
      <c r="FFL9" s="1"/>
      <c r="FFM9" s="1"/>
      <c r="FFN9" s="1"/>
      <c r="FFO9" s="1"/>
      <c r="FFP9" s="1"/>
      <c r="FFQ9" s="1"/>
      <c r="FFR9" s="1"/>
      <c r="FFS9" s="1"/>
      <c r="FFT9" s="1"/>
      <c r="FFU9" s="1"/>
      <c r="FFV9" s="1"/>
      <c r="FFW9" s="1"/>
      <c r="FFX9" s="1"/>
      <c r="FFY9" s="1"/>
      <c r="FFZ9" s="1"/>
      <c r="FGA9" s="1"/>
      <c r="FGB9" s="1"/>
      <c r="FGC9" s="1"/>
      <c r="FGD9" s="1"/>
      <c r="FGE9" s="1"/>
      <c r="FGF9" s="1"/>
      <c r="FGG9" s="1"/>
      <c r="FGH9" s="1"/>
      <c r="FGI9" s="1"/>
      <c r="FGJ9" s="1"/>
      <c r="FGK9" s="1"/>
      <c r="FGL9" s="1"/>
      <c r="FGM9" s="1"/>
      <c r="FGN9" s="1"/>
      <c r="FGO9" s="1"/>
      <c r="FGP9" s="1"/>
      <c r="FGQ9" s="1"/>
      <c r="FGR9" s="1"/>
      <c r="FGS9" s="1"/>
      <c r="FGT9" s="1"/>
      <c r="FGU9" s="1"/>
      <c r="FGV9" s="1"/>
      <c r="FGW9" s="1"/>
      <c r="FGX9" s="1"/>
      <c r="FGY9" s="1"/>
      <c r="FGZ9" s="1"/>
      <c r="FHA9" s="1"/>
      <c r="FHB9" s="1"/>
      <c r="FHC9" s="1"/>
      <c r="FHD9" s="1"/>
      <c r="FHE9" s="1"/>
      <c r="FHF9" s="1"/>
      <c r="FHG9" s="1"/>
      <c r="FHH9" s="1"/>
      <c r="FHI9" s="1"/>
      <c r="FHJ9" s="1"/>
      <c r="FHK9" s="1"/>
      <c r="FHL9" s="1"/>
      <c r="FHM9" s="1"/>
      <c r="FHN9" s="1"/>
      <c r="FHO9" s="1"/>
      <c r="FHP9" s="1"/>
      <c r="FHQ9" s="1"/>
      <c r="FHR9" s="1"/>
      <c r="FHS9" s="1"/>
      <c r="FHT9" s="1"/>
      <c r="FHU9" s="1"/>
      <c r="FHV9" s="1"/>
      <c r="FHW9" s="1"/>
      <c r="FHX9" s="1"/>
      <c r="FHY9" s="1"/>
      <c r="FHZ9" s="1"/>
      <c r="FIA9" s="1"/>
      <c r="FIB9" s="1"/>
      <c r="FIC9" s="1"/>
      <c r="FID9" s="1"/>
      <c r="FIE9" s="1"/>
      <c r="FIF9" s="1"/>
      <c r="FIG9" s="1"/>
      <c r="FIH9" s="1"/>
      <c r="FII9" s="1"/>
      <c r="FIJ9" s="1"/>
      <c r="FIK9" s="1"/>
      <c r="FIL9" s="1"/>
      <c r="FIM9" s="1"/>
      <c r="FIN9" s="1"/>
      <c r="FIO9" s="1"/>
      <c r="FIP9" s="1"/>
      <c r="FIQ9" s="1"/>
      <c r="FIR9" s="1"/>
      <c r="FIS9" s="1"/>
      <c r="FIT9" s="1"/>
      <c r="FIU9" s="1"/>
      <c r="FIV9" s="1"/>
      <c r="FIW9" s="1"/>
      <c r="FIX9" s="1"/>
      <c r="FIY9" s="1"/>
      <c r="FIZ9" s="1"/>
      <c r="FJA9" s="1"/>
      <c r="FJB9" s="1"/>
      <c r="FJC9" s="1"/>
      <c r="FJD9" s="1"/>
      <c r="FJE9" s="1"/>
      <c r="FJF9" s="1"/>
      <c r="FJG9" s="1"/>
      <c r="FJH9" s="1"/>
      <c r="FJI9" s="1"/>
      <c r="FJJ9" s="1"/>
      <c r="FJK9" s="1"/>
      <c r="FJL9" s="1"/>
      <c r="FJM9" s="1"/>
      <c r="FJN9" s="1"/>
      <c r="FJO9" s="1"/>
      <c r="FJP9" s="1"/>
      <c r="FJQ9" s="1"/>
      <c r="FJR9" s="1"/>
      <c r="FJS9" s="1"/>
      <c r="FJT9" s="1"/>
      <c r="FJU9" s="1"/>
      <c r="FJV9" s="1"/>
      <c r="FJW9" s="1"/>
      <c r="FJX9" s="1"/>
      <c r="FJY9" s="1"/>
      <c r="FJZ9" s="1"/>
      <c r="FKA9" s="1"/>
      <c r="FKB9" s="1"/>
      <c r="FKC9" s="1"/>
      <c r="FKD9" s="1"/>
      <c r="FKE9" s="1"/>
      <c r="FKF9" s="1"/>
      <c r="FKG9" s="1"/>
      <c r="FKH9" s="1"/>
      <c r="FKI9" s="1"/>
      <c r="FKJ9" s="1"/>
      <c r="FKK9" s="1"/>
      <c r="FKL9" s="1"/>
      <c r="FKM9" s="1"/>
      <c r="FKN9" s="1"/>
      <c r="FKO9" s="1"/>
      <c r="FKP9" s="1"/>
      <c r="FKQ9" s="1"/>
      <c r="FKR9" s="1"/>
      <c r="FKS9" s="1"/>
      <c r="FKT9" s="1"/>
      <c r="FKU9" s="1"/>
      <c r="FKV9" s="1"/>
      <c r="FKW9" s="1"/>
      <c r="FKX9" s="1"/>
      <c r="FKY9" s="1"/>
      <c r="FKZ9" s="1"/>
      <c r="FLA9" s="1"/>
      <c r="FLB9" s="1"/>
      <c r="FLC9" s="1"/>
      <c r="FLD9" s="1"/>
      <c r="FLE9" s="1"/>
      <c r="FLF9" s="1"/>
      <c r="FLG9" s="1"/>
      <c r="FLH9" s="1"/>
      <c r="FLI9" s="1"/>
      <c r="FLJ9" s="1"/>
      <c r="FLK9" s="1"/>
      <c r="FLL9" s="1"/>
      <c r="FLM9" s="1"/>
      <c r="FLN9" s="1"/>
      <c r="FLO9" s="1"/>
      <c r="FLP9" s="1"/>
      <c r="FLQ9" s="1"/>
      <c r="FLR9" s="1"/>
      <c r="FLS9" s="1"/>
      <c r="FLT9" s="1"/>
      <c r="FLU9" s="1"/>
      <c r="FLV9" s="1"/>
      <c r="FLW9" s="1"/>
      <c r="FLX9" s="1"/>
      <c r="FLY9" s="1"/>
      <c r="FLZ9" s="1"/>
      <c r="FMA9" s="1"/>
      <c r="FMB9" s="1"/>
      <c r="FMC9" s="1"/>
      <c r="FMD9" s="1"/>
      <c r="FME9" s="1"/>
      <c r="FMF9" s="1"/>
      <c r="FMG9" s="1"/>
      <c r="FMH9" s="1"/>
      <c r="FMI9" s="1"/>
      <c r="FMJ9" s="1"/>
      <c r="FMK9" s="1"/>
      <c r="FML9" s="1"/>
      <c r="FMM9" s="1"/>
      <c r="FMN9" s="1"/>
      <c r="FMO9" s="1"/>
      <c r="FMP9" s="1"/>
      <c r="FMQ9" s="1"/>
      <c r="FMR9" s="1"/>
      <c r="FMS9" s="1"/>
      <c r="FMT9" s="1"/>
      <c r="FMU9" s="1"/>
      <c r="FMV9" s="1"/>
      <c r="FMW9" s="1"/>
      <c r="FMX9" s="1"/>
      <c r="FMY9" s="1"/>
      <c r="FMZ9" s="1"/>
      <c r="FNA9" s="1"/>
      <c r="FNB9" s="1"/>
      <c r="FNC9" s="1"/>
      <c r="FND9" s="1"/>
      <c r="FNE9" s="1"/>
      <c r="FNF9" s="1"/>
      <c r="FNG9" s="1"/>
      <c r="FNH9" s="1"/>
      <c r="FNI9" s="1"/>
      <c r="FNJ9" s="1"/>
      <c r="FNK9" s="1"/>
      <c r="FNL9" s="1"/>
      <c r="FNM9" s="1"/>
      <c r="FNN9" s="1"/>
      <c r="FNO9" s="1"/>
      <c r="FNP9" s="1"/>
      <c r="FNQ9" s="1"/>
      <c r="FNR9" s="1"/>
      <c r="FNS9" s="1"/>
      <c r="FNT9" s="1"/>
      <c r="FNU9" s="1"/>
      <c r="FNV9" s="1"/>
      <c r="FNW9" s="1"/>
      <c r="FNX9" s="1"/>
      <c r="FNY9" s="1"/>
      <c r="FNZ9" s="1"/>
      <c r="FOA9" s="1"/>
      <c r="FOB9" s="1"/>
      <c r="FOC9" s="1"/>
      <c r="FOD9" s="1"/>
      <c r="FOE9" s="1"/>
      <c r="FOF9" s="1"/>
      <c r="FOG9" s="1"/>
      <c r="FOH9" s="1"/>
      <c r="FOI9" s="1"/>
      <c r="FOJ9" s="1"/>
      <c r="FOK9" s="1"/>
      <c r="FOL9" s="1"/>
      <c r="FOM9" s="1"/>
      <c r="FON9" s="1"/>
      <c r="FOO9" s="1"/>
      <c r="FOP9" s="1"/>
      <c r="FOQ9" s="1"/>
      <c r="FOR9" s="1"/>
      <c r="FOS9" s="1"/>
      <c r="FOT9" s="1"/>
      <c r="FOU9" s="1"/>
      <c r="FOV9" s="1"/>
      <c r="FOW9" s="1"/>
      <c r="FOX9" s="1"/>
      <c r="FOY9" s="1"/>
      <c r="FOZ9" s="1"/>
      <c r="FPA9" s="1"/>
      <c r="FPB9" s="1"/>
      <c r="FPC9" s="1"/>
      <c r="FPD9" s="1"/>
      <c r="FPE9" s="1"/>
      <c r="FPF9" s="1"/>
      <c r="FPG9" s="1"/>
      <c r="FPH9" s="1"/>
      <c r="FPI9" s="1"/>
      <c r="FPJ9" s="1"/>
      <c r="FPK9" s="1"/>
      <c r="FPL9" s="1"/>
      <c r="FPM9" s="1"/>
      <c r="FPN9" s="1"/>
      <c r="FPO9" s="1"/>
      <c r="FPP9" s="1"/>
      <c r="FPQ9" s="1"/>
      <c r="FPR9" s="1"/>
      <c r="FPS9" s="1"/>
      <c r="FPT9" s="1"/>
      <c r="FPU9" s="1"/>
      <c r="FPV9" s="1"/>
      <c r="FPW9" s="1"/>
      <c r="FPX9" s="1"/>
      <c r="FPY9" s="1"/>
      <c r="FPZ9" s="1"/>
      <c r="FQA9" s="1"/>
      <c r="FQB9" s="1"/>
      <c r="FQC9" s="1"/>
      <c r="FQD9" s="1"/>
      <c r="FQE9" s="1"/>
      <c r="FQF9" s="1"/>
      <c r="FQG9" s="1"/>
      <c r="FQH9" s="1"/>
      <c r="FQI9" s="1"/>
      <c r="FQJ9" s="1"/>
      <c r="FQK9" s="1"/>
      <c r="FQL9" s="1"/>
      <c r="FQM9" s="1"/>
      <c r="FQN9" s="1"/>
      <c r="FQO9" s="1"/>
      <c r="FQP9" s="1"/>
      <c r="FQQ9" s="1"/>
      <c r="FQR9" s="1"/>
      <c r="FQS9" s="1"/>
      <c r="FQT9" s="1"/>
      <c r="FQU9" s="1"/>
      <c r="FQV9" s="1"/>
      <c r="FQW9" s="1"/>
      <c r="FQX9" s="1"/>
      <c r="FQY9" s="1"/>
      <c r="FQZ9" s="1"/>
      <c r="FRA9" s="1"/>
      <c r="FRB9" s="1"/>
      <c r="FRC9" s="1"/>
      <c r="FRD9" s="1"/>
      <c r="FRE9" s="1"/>
      <c r="FRF9" s="1"/>
      <c r="FRG9" s="1"/>
      <c r="FRH9" s="1"/>
      <c r="FRI9" s="1"/>
      <c r="FRJ9" s="1"/>
      <c r="FRK9" s="1"/>
      <c r="FRL9" s="1"/>
      <c r="FRM9" s="1"/>
      <c r="FRN9" s="1"/>
      <c r="FRO9" s="1"/>
      <c r="FRP9" s="1"/>
      <c r="FRQ9" s="1"/>
      <c r="FRR9" s="1"/>
      <c r="FRS9" s="1"/>
      <c r="FRT9" s="1"/>
      <c r="FRU9" s="1"/>
      <c r="FRV9" s="1"/>
      <c r="FRW9" s="1"/>
      <c r="FRX9" s="1"/>
      <c r="FRY9" s="1"/>
      <c r="FRZ9" s="1"/>
      <c r="FSA9" s="1"/>
      <c r="FSB9" s="1"/>
      <c r="FSC9" s="1"/>
      <c r="FSD9" s="1"/>
      <c r="FSE9" s="1"/>
      <c r="FSF9" s="1"/>
      <c r="FSG9" s="1"/>
      <c r="FSH9" s="1"/>
      <c r="FSI9" s="1"/>
      <c r="FSJ9" s="1"/>
      <c r="FSK9" s="1"/>
      <c r="FSL9" s="1"/>
      <c r="FSM9" s="1"/>
      <c r="FSN9" s="1"/>
      <c r="FSO9" s="1"/>
      <c r="FSP9" s="1"/>
      <c r="FSQ9" s="1"/>
      <c r="FSR9" s="1"/>
      <c r="FSS9" s="1"/>
      <c r="FST9" s="1"/>
      <c r="FSU9" s="1"/>
      <c r="FSV9" s="1"/>
      <c r="FSW9" s="1"/>
      <c r="FSX9" s="1"/>
      <c r="FSY9" s="1"/>
      <c r="FSZ9" s="1"/>
      <c r="FTA9" s="1"/>
      <c r="FTB9" s="1"/>
      <c r="FTC9" s="1"/>
      <c r="FTD9" s="1"/>
      <c r="FTE9" s="1"/>
      <c r="FTF9" s="1"/>
      <c r="FTG9" s="1"/>
      <c r="FTH9" s="1"/>
      <c r="FTI9" s="1"/>
      <c r="FTJ9" s="1"/>
      <c r="FTK9" s="1"/>
      <c r="FTL9" s="1"/>
      <c r="FTM9" s="1"/>
      <c r="FTN9" s="1"/>
      <c r="FTO9" s="1"/>
      <c r="FTP9" s="1"/>
      <c r="FTQ9" s="1"/>
      <c r="FTR9" s="1"/>
      <c r="FTS9" s="1"/>
      <c r="FTT9" s="1"/>
      <c r="FTU9" s="1"/>
      <c r="FTV9" s="1"/>
      <c r="FTW9" s="1"/>
      <c r="FTX9" s="1"/>
      <c r="FTY9" s="1"/>
      <c r="FTZ9" s="1"/>
      <c r="FUA9" s="1"/>
      <c r="FUB9" s="1"/>
      <c r="FUC9" s="1"/>
      <c r="FUD9" s="1"/>
      <c r="FUE9" s="1"/>
      <c r="FUF9" s="1"/>
      <c r="FUG9" s="1"/>
      <c r="FUH9" s="1"/>
      <c r="FUI9" s="1"/>
      <c r="FUJ9" s="1"/>
      <c r="FUK9" s="1"/>
      <c r="FUL9" s="1"/>
      <c r="FUM9" s="1"/>
      <c r="FUN9" s="1"/>
      <c r="FUO9" s="1"/>
      <c r="FUP9" s="1"/>
      <c r="FUQ9" s="1"/>
      <c r="FUR9" s="1"/>
      <c r="FUS9" s="1"/>
      <c r="FUT9" s="1"/>
      <c r="FUU9" s="1"/>
      <c r="FUV9" s="1"/>
      <c r="FUW9" s="1"/>
      <c r="FUX9" s="1"/>
      <c r="FUY9" s="1"/>
      <c r="FUZ9" s="1"/>
      <c r="FVA9" s="1"/>
      <c r="FVB9" s="1"/>
      <c r="FVC9" s="1"/>
      <c r="FVD9" s="1"/>
      <c r="FVE9" s="1"/>
      <c r="FVF9" s="1"/>
      <c r="FVG9" s="1"/>
      <c r="FVH9" s="1"/>
      <c r="FVI9" s="1"/>
      <c r="FVJ9" s="1"/>
      <c r="FVK9" s="1"/>
      <c r="FVL9" s="1"/>
      <c r="FVM9" s="1"/>
      <c r="FVN9" s="1"/>
      <c r="FVO9" s="1"/>
      <c r="FVP9" s="1"/>
      <c r="FVQ9" s="1"/>
      <c r="FVR9" s="1"/>
      <c r="FVS9" s="1"/>
      <c r="FVT9" s="1"/>
      <c r="FVU9" s="1"/>
      <c r="FVV9" s="1"/>
      <c r="FVW9" s="1"/>
      <c r="FVX9" s="1"/>
      <c r="FVY9" s="1"/>
      <c r="FVZ9" s="1"/>
      <c r="FWA9" s="1"/>
      <c r="FWB9" s="1"/>
      <c r="FWC9" s="1"/>
      <c r="FWD9" s="1"/>
      <c r="FWE9" s="1"/>
      <c r="FWF9" s="1"/>
      <c r="FWG9" s="1"/>
      <c r="FWH9" s="1"/>
      <c r="FWI9" s="1"/>
      <c r="FWJ9" s="1"/>
      <c r="FWK9" s="1"/>
      <c r="FWL9" s="1"/>
      <c r="FWM9" s="1"/>
      <c r="FWN9" s="1"/>
      <c r="FWO9" s="1"/>
      <c r="FWP9" s="1"/>
      <c r="FWQ9" s="1"/>
      <c r="FWR9" s="1"/>
      <c r="FWS9" s="1"/>
      <c r="FWT9" s="1"/>
      <c r="FWU9" s="1"/>
      <c r="FWV9" s="1"/>
      <c r="FWW9" s="1"/>
      <c r="FWX9" s="1"/>
      <c r="FWY9" s="1"/>
      <c r="FWZ9" s="1"/>
      <c r="FXA9" s="1"/>
      <c r="FXB9" s="1"/>
      <c r="FXC9" s="1"/>
      <c r="FXD9" s="1"/>
      <c r="FXE9" s="1"/>
      <c r="FXF9" s="1"/>
      <c r="FXG9" s="1"/>
      <c r="FXH9" s="1"/>
      <c r="FXI9" s="1"/>
      <c r="FXJ9" s="1"/>
      <c r="FXK9" s="1"/>
      <c r="FXL9" s="1"/>
      <c r="FXM9" s="1"/>
      <c r="FXN9" s="1"/>
      <c r="FXO9" s="1"/>
      <c r="FXP9" s="1"/>
      <c r="FXQ9" s="1"/>
      <c r="FXR9" s="1"/>
      <c r="FXS9" s="1"/>
      <c r="FXT9" s="1"/>
      <c r="FXU9" s="1"/>
      <c r="FXV9" s="1"/>
      <c r="FXW9" s="1"/>
      <c r="FXX9" s="1"/>
      <c r="FXY9" s="1"/>
      <c r="FXZ9" s="1"/>
      <c r="FYA9" s="1"/>
      <c r="FYB9" s="1"/>
      <c r="FYC9" s="1"/>
      <c r="FYD9" s="1"/>
      <c r="FYE9" s="1"/>
      <c r="FYF9" s="1"/>
      <c r="FYG9" s="1"/>
      <c r="FYH9" s="1"/>
      <c r="FYI9" s="1"/>
      <c r="FYJ9" s="1"/>
      <c r="FYK9" s="1"/>
      <c r="FYL9" s="1"/>
      <c r="FYM9" s="1"/>
      <c r="FYN9" s="1"/>
      <c r="FYO9" s="1"/>
      <c r="FYP9" s="1"/>
      <c r="FYQ9" s="1"/>
      <c r="FYR9" s="1"/>
      <c r="FYS9" s="1"/>
      <c r="FYT9" s="1"/>
      <c r="FYU9" s="1"/>
      <c r="FYV9" s="1"/>
      <c r="FYW9" s="1"/>
      <c r="FYX9" s="1"/>
      <c r="FYY9" s="1"/>
      <c r="FYZ9" s="1"/>
      <c r="FZA9" s="1"/>
      <c r="FZB9" s="1"/>
      <c r="FZC9" s="1"/>
      <c r="FZD9" s="1"/>
      <c r="FZE9" s="1"/>
      <c r="FZF9" s="1"/>
      <c r="FZG9" s="1"/>
      <c r="FZH9" s="1"/>
      <c r="FZI9" s="1"/>
      <c r="FZJ9" s="1"/>
      <c r="FZK9" s="1"/>
      <c r="FZL9" s="1"/>
      <c r="FZM9" s="1"/>
      <c r="FZN9" s="1"/>
      <c r="FZO9" s="1"/>
      <c r="FZP9" s="1"/>
      <c r="FZQ9" s="1"/>
      <c r="FZR9" s="1"/>
      <c r="FZS9" s="1"/>
      <c r="FZT9" s="1"/>
      <c r="FZU9" s="1"/>
      <c r="FZV9" s="1"/>
      <c r="FZW9" s="1"/>
      <c r="FZX9" s="1"/>
      <c r="FZY9" s="1"/>
      <c r="FZZ9" s="1"/>
      <c r="GAA9" s="1"/>
      <c r="GAB9" s="1"/>
      <c r="GAC9" s="1"/>
      <c r="GAD9" s="1"/>
      <c r="GAE9" s="1"/>
      <c r="GAF9" s="1"/>
      <c r="GAG9" s="1"/>
      <c r="GAH9" s="1"/>
      <c r="GAI9" s="1"/>
      <c r="GAJ9" s="1"/>
      <c r="GAK9" s="1"/>
      <c r="GAL9" s="1"/>
      <c r="GAM9" s="1"/>
      <c r="GAN9" s="1"/>
      <c r="GAO9" s="1"/>
      <c r="GAP9" s="1"/>
      <c r="GAQ9" s="1"/>
      <c r="GAR9" s="1"/>
      <c r="GAS9" s="1"/>
      <c r="GAT9" s="1"/>
      <c r="GAU9" s="1"/>
      <c r="GAV9" s="1"/>
      <c r="GAW9" s="1"/>
      <c r="GAX9" s="1"/>
      <c r="GAY9" s="1"/>
      <c r="GAZ9" s="1"/>
      <c r="GBA9" s="1"/>
      <c r="GBB9" s="1"/>
      <c r="GBC9" s="1"/>
      <c r="GBD9" s="1"/>
      <c r="GBE9" s="1"/>
      <c r="GBF9" s="1"/>
      <c r="GBG9" s="1"/>
      <c r="GBH9" s="1"/>
      <c r="GBI9" s="1"/>
      <c r="GBJ9" s="1"/>
      <c r="GBK9" s="1"/>
      <c r="GBL9" s="1"/>
      <c r="GBM9" s="1"/>
      <c r="GBN9" s="1"/>
      <c r="GBO9" s="1"/>
      <c r="GBP9" s="1"/>
      <c r="GBQ9" s="1"/>
      <c r="GBR9" s="1"/>
      <c r="GBS9" s="1"/>
      <c r="GBT9" s="1"/>
      <c r="GBU9" s="1"/>
      <c r="GBV9" s="1"/>
      <c r="GBW9" s="1"/>
      <c r="GBX9" s="1"/>
      <c r="GBY9" s="1"/>
      <c r="GBZ9" s="1"/>
      <c r="GCA9" s="1"/>
      <c r="GCB9" s="1"/>
      <c r="GCC9" s="1"/>
      <c r="GCD9" s="1"/>
      <c r="GCE9" s="1"/>
      <c r="GCF9" s="1"/>
      <c r="GCG9" s="1"/>
      <c r="GCH9" s="1"/>
      <c r="GCI9" s="1"/>
      <c r="GCJ9" s="1"/>
      <c r="GCK9" s="1"/>
      <c r="GCL9" s="1"/>
      <c r="GCM9" s="1"/>
      <c r="GCN9" s="1"/>
      <c r="GCO9" s="1"/>
      <c r="GCP9" s="1"/>
      <c r="GCQ9" s="1"/>
      <c r="GCR9" s="1"/>
      <c r="GCS9" s="1"/>
      <c r="GCT9" s="1"/>
      <c r="GCU9" s="1"/>
      <c r="GCV9" s="1"/>
      <c r="GCW9" s="1"/>
      <c r="GCX9" s="1"/>
      <c r="GCY9" s="1"/>
      <c r="GCZ9" s="1"/>
      <c r="GDA9" s="1"/>
      <c r="GDB9" s="1"/>
      <c r="GDC9" s="1"/>
      <c r="GDD9" s="1"/>
      <c r="GDE9" s="1"/>
      <c r="GDF9" s="1"/>
      <c r="GDG9" s="1"/>
      <c r="GDH9" s="1"/>
      <c r="GDI9" s="1"/>
      <c r="GDJ9" s="1"/>
      <c r="GDK9" s="1"/>
      <c r="GDL9" s="1"/>
      <c r="GDM9" s="1"/>
      <c r="GDN9" s="1"/>
      <c r="GDO9" s="1"/>
      <c r="GDP9" s="1"/>
      <c r="GDQ9" s="1"/>
      <c r="GDR9" s="1"/>
      <c r="GDS9" s="1"/>
      <c r="GDT9" s="1"/>
      <c r="GDU9" s="1"/>
      <c r="GDV9" s="1"/>
      <c r="GDW9" s="1"/>
      <c r="GDX9" s="1"/>
      <c r="GDY9" s="1"/>
      <c r="GDZ9" s="1"/>
      <c r="GEA9" s="1"/>
      <c r="GEB9" s="1"/>
      <c r="GEC9" s="1"/>
      <c r="GED9" s="1"/>
      <c r="GEE9" s="1"/>
      <c r="GEF9" s="1"/>
      <c r="GEG9" s="1"/>
      <c r="GEH9" s="1"/>
      <c r="GEI9" s="1"/>
      <c r="GEJ9" s="1"/>
      <c r="GEK9" s="1"/>
      <c r="GEL9" s="1"/>
      <c r="GEM9" s="1"/>
      <c r="GEN9" s="1"/>
      <c r="GEO9" s="1"/>
      <c r="GEP9" s="1"/>
      <c r="GEQ9" s="1"/>
      <c r="GER9" s="1"/>
      <c r="GES9" s="1"/>
      <c r="GET9" s="1"/>
      <c r="GEU9" s="1"/>
      <c r="GEV9" s="1"/>
      <c r="GEW9" s="1"/>
      <c r="GEX9" s="1"/>
      <c r="GEY9" s="1"/>
      <c r="GEZ9" s="1"/>
      <c r="GFA9" s="1"/>
      <c r="GFB9" s="1"/>
      <c r="GFC9" s="1"/>
      <c r="GFD9" s="1"/>
      <c r="GFE9" s="1"/>
      <c r="GFF9" s="1"/>
      <c r="GFG9" s="1"/>
      <c r="GFH9" s="1"/>
      <c r="GFI9" s="1"/>
      <c r="GFJ9" s="1"/>
      <c r="GFK9" s="1"/>
      <c r="GFL9" s="1"/>
      <c r="GFM9" s="1"/>
      <c r="GFN9" s="1"/>
      <c r="GFO9" s="1"/>
      <c r="GFP9" s="1"/>
      <c r="GFQ9" s="1"/>
      <c r="GFR9" s="1"/>
      <c r="GFS9" s="1"/>
      <c r="GFT9" s="1"/>
      <c r="GFU9" s="1"/>
      <c r="GFV9" s="1"/>
      <c r="GFW9" s="1"/>
      <c r="GFX9" s="1"/>
      <c r="GFY9" s="1"/>
      <c r="GFZ9" s="1"/>
      <c r="GGA9" s="1"/>
      <c r="GGB9" s="1"/>
      <c r="GGC9" s="1"/>
      <c r="GGD9" s="1"/>
      <c r="GGE9" s="1"/>
      <c r="GGF9" s="1"/>
      <c r="GGG9" s="1"/>
      <c r="GGH9" s="1"/>
      <c r="GGI9" s="1"/>
      <c r="GGJ9" s="1"/>
      <c r="GGK9" s="1"/>
      <c r="GGL9" s="1"/>
      <c r="GGM9" s="1"/>
      <c r="GGN9" s="1"/>
      <c r="GGO9" s="1"/>
      <c r="GGP9" s="1"/>
      <c r="GGQ9" s="1"/>
      <c r="GGR9" s="1"/>
      <c r="GGS9" s="1"/>
      <c r="GGT9" s="1"/>
      <c r="GGU9" s="1"/>
      <c r="GGV9" s="1"/>
      <c r="GGW9" s="1"/>
      <c r="GGX9" s="1"/>
      <c r="GGY9" s="1"/>
      <c r="GGZ9" s="1"/>
      <c r="GHA9" s="1"/>
      <c r="GHB9" s="1"/>
      <c r="GHC9" s="1"/>
      <c r="GHD9" s="1"/>
      <c r="GHE9" s="1"/>
      <c r="GHF9" s="1"/>
      <c r="GHG9" s="1"/>
      <c r="GHH9" s="1"/>
      <c r="GHI9" s="1"/>
      <c r="GHJ9" s="1"/>
      <c r="GHK9" s="1"/>
      <c r="GHL9" s="1"/>
      <c r="GHM9" s="1"/>
      <c r="GHN9" s="1"/>
      <c r="GHO9" s="1"/>
      <c r="GHP9" s="1"/>
      <c r="GHQ9" s="1"/>
      <c r="GHR9" s="1"/>
      <c r="GHS9" s="1"/>
      <c r="GHT9" s="1"/>
      <c r="GHU9" s="1"/>
      <c r="GHV9" s="1"/>
      <c r="GHW9" s="1"/>
      <c r="GHX9" s="1"/>
      <c r="GHY9" s="1"/>
      <c r="GHZ9" s="1"/>
      <c r="GIA9" s="1"/>
      <c r="GIB9" s="1"/>
      <c r="GIC9" s="1"/>
      <c r="GID9" s="1"/>
      <c r="GIE9" s="1"/>
      <c r="GIF9" s="1"/>
      <c r="GIG9" s="1"/>
      <c r="GIH9" s="1"/>
      <c r="GII9" s="1"/>
      <c r="GIJ9" s="1"/>
      <c r="GIK9" s="1"/>
      <c r="GIL9" s="1"/>
      <c r="GIM9" s="1"/>
      <c r="GIN9" s="1"/>
      <c r="GIO9" s="1"/>
      <c r="GIP9" s="1"/>
      <c r="GIQ9" s="1"/>
      <c r="GIR9" s="1"/>
      <c r="GIS9" s="1"/>
      <c r="GIT9" s="1"/>
      <c r="GIU9" s="1"/>
      <c r="GIV9" s="1"/>
      <c r="GIW9" s="1"/>
      <c r="GIX9" s="1"/>
      <c r="GIY9" s="1"/>
      <c r="GIZ9" s="1"/>
      <c r="GJA9" s="1"/>
      <c r="GJB9" s="1"/>
      <c r="GJC9" s="1"/>
      <c r="GJD9" s="1"/>
      <c r="GJE9" s="1"/>
      <c r="GJF9" s="1"/>
      <c r="GJG9" s="1"/>
      <c r="GJH9" s="1"/>
      <c r="GJI9" s="1"/>
      <c r="GJJ9" s="1"/>
      <c r="GJK9" s="1"/>
      <c r="GJL9" s="1"/>
      <c r="GJM9" s="1"/>
      <c r="GJN9" s="1"/>
      <c r="GJO9" s="1"/>
      <c r="GJP9" s="1"/>
      <c r="GJQ9" s="1"/>
      <c r="GJR9" s="1"/>
      <c r="GJS9" s="1"/>
      <c r="GJT9" s="1"/>
      <c r="GJU9" s="1"/>
      <c r="GJV9" s="1"/>
      <c r="GJW9" s="1"/>
      <c r="GJX9" s="1"/>
      <c r="GJY9" s="1"/>
      <c r="GJZ9" s="1"/>
      <c r="GKA9" s="1"/>
      <c r="GKB9" s="1"/>
      <c r="GKC9" s="1"/>
      <c r="GKD9" s="1"/>
      <c r="GKE9" s="1"/>
      <c r="GKF9" s="1"/>
      <c r="GKG9" s="1"/>
      <c r="GKH9" s="1"/>
      <c r="GKI9" s="1"/>
      <c r="GKJ9" s="1"/>
      <c r="GKK9" s="1"/>
      <c r="GKL9" s="1"/>
      <c r="GKM9" s="1"/>
      <c r="GKN9" s="1"/>
      <c r="GKO9" s="1"/>
      <c r="GKP9" s="1"/>
      <c r="GKQ9" s="1"/>
      <c r="GKR9" s="1"/>
      <c r="GKS9" s="1"/>
      <c r="GKT9" s="1"/>
      <c r="GKU9" s="1"/>
      <c r="GKV9" s="1"/>
      <c r="GKW9" s="1"/>
      <c r="GKX9" s="1"/>
      <c r="GKY9" s="1"/>
      <c r="GKZ9" s="1"/>
      <c r="GLA9" s="1"/>
      <c r="GLB9" s="1"/>
      <c r="GLC9" s="1"/>
      <c r="GLD9" s="1"/>
      <c r="GLE9" s="1"/>
      <c r="GLF9" s="1"/>
      <c r="GLG9" s="1"/>
      <c r="GLH9" s="1"/>
      <c r="GLI9" s="1"/>
      <c r="GLJ9" s="1"/>
      <c r="GLK9" s="1"/>
      <c r="GLL9" s="1"/>
      <c r="GLM9" s="1"/>
      <c r="GLN9" s="1"/>
      <c r="GLO9" s="1"/>
      <c r="GLP9" s="1"/>
      <c r="GLQ9" s="1"/>
      <c r="GLR9" s="1"/>
      <c r="GLS9" s="1"/>
      <c r="GLT9" s="1"/>
      <c r="GLU9" s="1"/>
      <c r="GLV9" s="1"/>
      <c r="GLW9" s="1"/>
      <c r="GLX9" s="1"/>
      <c r="GLY9" s="1"/>
      <c r="GLZ9" s="1"/>
      <c r="GMA9" s="1"/>
      <c r="GMB9" s="1"/>
      <c r="GMC9" s="1"/>
      <c r="GMD9" s="1"/>
      <c r="GME9" s="1"/>
      <c r="GMF9" s="1"/>
      <c r="GMG9" s="1"/>
      <c r="GMH9" s="1"/>
      <c r="GMI9" s="1"/>
      <c r="GMJ9" s="1"/>
      <c r="GMK9" s="1"/>
      <c r="GML9" s="1"/>
      <c r="GMM9" s="1"/>
      <c r="GMN9" s="1"/>
      <c r="GMO9" s="1"/>
      <c r="GMP9" s="1"/>
      <c r="GMQ9" s="1"/>
      <c r="GMR9" s="1"/>
      <c r="GMS9" s="1"/>
      <c r="GMT9" s="1"/>
      <c r="GMU9" s="1"/>
      <c r="GMV9" s="1"/>
      <c r="GMW9" s="1"/>
      <c r="GMX9" s="1"/>
      <c r="GMY9" s="1"/>
      <c r="GMZ9" s="1"/>
      <c r="GNA9" s="1"/>
      <c r="GNB9" s="1"/>
      <c r="GNC9" s="1"/>
      <c r="GND9" s="1"/>
      <c r="GNE9" s="1"/>
      <c r="GNF9" s="1"/>
      <c r="GNG9" s="1"/>
      <c r="GNH9" s="1"/>
      <c r="GNI9" s="1"/>
      <c r="GNJ9" s="1"/>
      <c r="GNK9" s="1"/>
      <c r="GNL9" s="1"/>
      <c r="GNM9" s="1"/>
      <c r="GNN9" s="1"/>
      <c r="GNO9" s="1"/>
      <c r="GNP9" s="1"/>
      <c r="GNQ9" s="1"/>
      <c r="GNR9" s="1"/>
      <c r="GNS9" s="1"/>
      <c r="GNT9" s="1"/>
      <c r="GNU9" s="1"/>
      <c r="GNV9" s="1"/>
      <c r="GNW9" s="1"/>
      <c r="GNX9" s="1"/>
      <c r="GNY9" s="1"/>
      <c r="GNZ9" s="1"/>
      <c r="GOA9" s="1"/>
      <c r="GOB9" s="1"/>
      <c r="GOC9" s="1"/>
      <c r="GOD9" s="1"/>
      <c r="GOE9" s="1"/>
      <c r="GOF9" s="1"/>
      <c r="GOG9" s="1"/>
      <c r="GOH9" s="1"/>
      <c r="GOI9" s="1"/>
      <c r="GOJ9" s="1"/>
      <c r="GOK9" s="1"/>
      <c r="GOL9" s="1"/>
      <c r="GOM9" s="1"/>
      <c r="GON9" s="1"/>
      <c r="GOO9" s="1"/>
      <c r="GOP9" s="1"/>
      <c r="GOQ9" s="1"/>
      <c r="GOR9" s="1"/>
      <c r="GOS9" s="1"/>
      <c r="GOT9" s="1"/>
      <c r="GOU9" s="1"/>
      <c r="GOV9" s="1"/>
      <c r="GOW9" s="1"/>
      <c r="GOX9" s="1"/>
      <c r="GOY9" s="1"/>
      <c r="GOZ9" s="1"/>
      <c r="GPA9" s="1"/>
      <c r="GPB9" s="1"/>
      <c r="GPC9" s="1"/>
      <c r="GPD9" s="1"/>
      <c r="GPE9" s="1"/>
      <c r="GPF9" s="1"/>
      <c r="GPG9" s="1"/>
      <c r="GPH9" s="1"/>
      <c r="GPI9" s="1"/>
      <c r="GPJ9" s="1"/>
      <c r="GPK9" s="1"/>
      <c r="GPL9" s="1"/>
      <c r="GPM9" s="1"/>
      <c r="GPN9" s="1"/>
      <c r="GPO9" s="1"/>
      <c r="GPP9" s="1"/>
      <c r="GPQ9" s="1"/>
      <c r="GPR9" s="1"/>
      <c r="GPS9" s="1"/>
      <c r="GPT9" s="1"/>
      <c r="GPU9" s="1"/>
      <c r="GPV9" s="1"/>
      <c r="GPW9" s="1"/>
      <c r="GPX9" s="1"/>
      <c r="GPY9" s="1"/>
      <c r="GPZ9" s="1"/>
      <c r="GQA9" s="1"/>
      <c r="GQB9" s="1"/>
      <c r="GQC9" s="1"/>
      <c r="GQD9" s="1"/>
      <c r="GQE9" s="1"/>
      <c r="GQF9" s="1"/>
      <c r="GQG9" s="1"/>
      <c r="GQH9" s="1"/>
      <c r="GQI9" s="1"/>
      <c r="GQJ9" s="1"/>
      <c r="GQK9" s="1"/>
      <c r="GQL9" s="1"/>
      <c r="GQM9" s="1"/>
      <c r="GQN9" s="1"/>
      <c r="GQO9" s="1"/>
      <c r="GQP9" s="1"/>
      <c r="GQQ9" s="1"/>
      <c r="GQR9" s="1"/>
      <c r="GQS9" s="1"/>
      <c r="GQT9" s="1"/>
      <c r="GQU9" s="1"/>
      <c r="GQV9" s="1"/>
      <c r="GQW9" s="1"/>
      <c r="GQX9" s="1"/>
      <c r="GQY9" s="1"/>
      <c r="GQZ9" s="1"/>
      <c r="GRA9" s="1"/>
      <c r="GRB9" s="1"/>
      <c r="GRC9" s="1"/>
      <c r="GRD9" s="1"/>
      <c r="GRE9" s="1"/>
      <c r="GRF9" s="1"/>
      <c r="GRG9" s="1"/>
      <c r="GRH9" s="1"/>
      <c r="GRI9" s="1"/>
      <c r="GRJ9" s="1"/>
      <c r="GRK9" s="1"/>
      <c r="GRL9" s="1"/>
      <c r="GRM9" s="1"/>
      <c r="GRN9" s="1"/>
      <c r="GRO9" s="1"/>
      <c r="GRP9" s="1"/>
      <c r="GRQ9" s="1"/>
      <c r="GRR9" s="1"/>
      <c r="GRS9" s="1"/>
      <c r="GRT9" s="1"/>
      <c r="GRU9" s="1"/>
      <c r="GRV9" s="1"/>
      <c r="GRW9" s="1"/>
      <c r="GRX9" s="1"/>
      <c r="GRY9" s="1"/>
      <c r="GRZ9" s="1"/>
      <c r="GSA9" s="1"/>
      <c r="GSB9" s="1"/>
      <c r="GSC9" s="1"/>
      <c r="GSD9" s="1"/>
      <c r="GSE9" s="1"/>
      <c r="GSF9" s="1"/>
      <c r="GSG9" s="1"/>
      <c r="GSH9" s="1"/>
      <c r="GSI9" s="1"/>
      <c r="GSJ9" s="1"/>
      <c r="GSK9" s="1"/>
      <c r="GSL9" s="1"/>
      <c r="GSM9" s="1"/>
      <c r="GSN9" s="1"/>
      <c r="GSO9" s="1"/>
      <c r="GSP9" s="1"/>
      <c r="GSQ9" s="1"/>
      <c r="GSR9" s="1"/>
      <c r="GSS9" s="1"/>
      <c r="GST9" s="1"/>
      <c r="GSU9" s="1"/>
      <c r="GSV9" s="1"/>
      <c r="GSW9" s="1"/>
      <c r="GSX9" s="1"/>
      <c r="GSY9" s="1"/>
      <c r="GSZ9" s="1"/>
      <c r="GTA9" s="1"/>
      <c r="GTB9" s="1"/>
      <c r="GTC9" s="1"/>
      <c r="GTD9" s="1"/>
      <c r="GTE9" s="1"/>
      <c r="GTF9" s="1"/>
      <c r="GTG9" s="1"/>
      <c r="GTH9" s="1"/>
      <c r="GTI9" s="1"/>
      <c r="GTJ9" s="1"/>
      <c r="GTK9" s="1"/>
      <c r="GTL9" s="1"/>
      <c r="GTM9" s="1"/>
      <c r="GTN9" s="1"/>
      <c r="GTO9" s="1"/>
      <c r="GTP9" s="1"/>
      <c r="GTQ9" s="1"/>
      <c r="GTR9" s="1"/>
      <c r="GTS9" s="1"/>
      <c r="GTT9" s="1"/>
      <c r="GTU9" s="1"/>
      <c r="GTV9" s="1"/>
      <c r="GTW9" s="1"/>
      <c r="GTX9" s="1"/>
      <c r="GTY9" s="1"/>
      <c r="GTZ9" s="1"/>
      <c r="GUA9" s="1"/>
      <c r="GUB9" s="1"/>
      <c r="GUC9" s="1"/>
      <c r="GUD9" s="1"/>
      <c r="GUE9" s="1"/>
      <c r="GUF9" s="1"/>
      <c r="GUG9" s="1"/>
      <c r="GUH9" s="1"/>
      <c r="GUI9" s="1"/>
      <c r="GUJ9" s="1"/>
      <c r="GUK9" s="1"/>
      <c r="GUL9" s="1"/>
      <c r="GUM9" s="1"/>
      <c r="GUN9" s="1"/>
      <c r="GUO9" s="1"/>
      <c r="GUP9" s="1"/>
      <c r="GUQ9" s="1"/>
      <c r="GUR9" s="1"/>
      <c r="GUS9" s="1"/>
      <c r="GUT9" s="1"/>
      <c r="GUU9" s="1"/>
      <c r="GUV9" s="1"/>
      <c r="GUW9" s="1"/>
      <c r="GUX9" s="1"/>
      <c r="GUY9" s="1"/>
      <c r="GUZ9" s="1"/>
      <c r="GVA9" s="1"/>
      <c r="GVB9" s="1"/>
      <c r="GVC9" s="1"/>
      <c r="GVD9" s="1"/>
      <c r="GVE9" s="1"/>
      <c r="GVF9" s="1"/>
      <c r="GVG9" s="1"/>
      <c r="GVH9" s="1"/>
      <c r="GVI9" s="1"/>
      <c r="GVJ9" s="1"/>
      <c r="GVK9" s="1"/>
      <c r="GVL9" s="1"/>
      <c r="GVM9" s="1"/>
      <c r="GVN9" s="1"/>
      <c r="GVO9" s="1"/>
      <c r="GVP9" s="1"/>
      <c r="GVQ9" s="1"/>
      <c r="GVR9" s="1"/>
      <c r="GVS9" s="1"/>
      <c r="GVT9" s="1"/>
      <c r="GVU9" s="1"/>
      <c r="GVV9" s="1"/>
      <c r="GVW9" s="1"/>
      <c r="GVX9" s="1"/>
      <c r="GVY9" s="1"/>
      <c r="GVZ9" s="1"/>
      <c r="GWA9" s="1"/>
      <c r="GWB9" s="1"/>
      <c r="GWC9" s="1"/>
      <c r="GWD9" s="1"/>
      <c r="GWE9" s="1"/>
      <c r="GWF9" s="1"/>
      <c r="GWG9" s="1"/>
      <c r="GWH9" s="1"/>
      <c r="GWI9" s="1"/>
      <c r="GWJ9" s="1"/>
      <c r="GWK9" s="1"/>
      <c r="GWL9" s="1"/>
      <c r="GWM9" s="1"/>
      <c r="GWN9" s="1"/>
      <c r="GWO9" s="1"/>
      <c r="GWP9" s="1"/>
      <c r="GWQ9" s="1"/>
      <c r="GWR9" s="1"/>
      <c r="GWS9" s="1"/>
      <c r="GWT9" s="1"/>
      <c r="GWU9" s="1"/>
      <c r="GWV9" s="1"/>
      <c r="GWW9" s="1"/>
      <c r="GWX9" s="1"/>
      <c r="GWY9" s="1"/>
      <c r="GWZ9" s="1"/>
      <c r="GXA9" s="1"/>
      <c r="GXB9" s="1"/>
      <c r="GXC9" s="1"/>
      <c r="GXD9" s="1"/>
      <c r="GXE9" s="1"/>
      <c r="GXF9" s="1"/>
      <c r="GXG9" s="1"/>
      <c r="GXH9" s="1"/>
      <c r="GXI9" s="1"/>
      <c r="GXJ9" s="1"/>
      <c r="GXK9" s="1"/>
      <c r="GXL9" s="1"/>
      <c r="GXM9" s="1"/>
      <c r="GXN9" s="1"/>
      <c r="GXO9" s="1"/>
      <c r="GXP9" s="1"/>
      <c r="GXQ9" s="1"/>
      <c r="GXR9" s="1"/>
      <c r="GXS9" s="1"/>
      <c r="GXT9" s="1"/>
      <c r="GXU9" s="1"/>
      <c r="GXV9" s="1"/>
      <c r="GXW9" s="1"/>
      <c r="GXX9" s="1"/>
      <c r="GXY9" s="1"/>
      <c r="GXZ9" s="1"/>
      <c r="GYA9" s="1"/>
      <c r="GYB9" s="1"/>
      <c r="GYC9" s="1"/>
      <c r="GYD9" s="1"/>
      <c r="GYE9" s="1"/>
      <c r="GYF9" s="1"/>
      <c r="GYG9" s="1"/>
      <c r="GYH9" s="1"/>
      <c r="GYI9" s="1"/>
      <c r="GYJ9" s="1"/>
      <c r="GYK9" s="1"/>
      <c r="GYL9" s="1"/>
      <c r="GYM9" s="1"/>
      <c r="GYN9" s="1"/>
      <c r="GYO9" s="1"/>
      <c r="GYP9" s="1"/>
      <c r="GYQ9" s="1"/>
      <c r="GYR9" s="1"/>
      <c r="GYS9" s="1"/>
      <c r="GYT9" s="1"/>
      <c r="GYU9" s="1"/>
      <c r="GYV9" s="1"/>
      <c r="GYW9" s="1"/>
      <c r="GYX9" s="1"/>
      <c r="GYY9" s="1"/>
      <c r="GYZ9" s="1"/>
      <c r="GZA9" s="1"/>
      <c r="GZB9" s="1"/>
      <c r="GZC9" s="1"/>
      <c r="GZD9" s="1"/>
      <c r="GZE9" s="1"/>
      <c r="GZF9" s="1"/>
      <c r="GZG9" s="1"/>
      <c r="GZH9" s="1"/>
      <c r="GZI9" s="1"/>
      <c r="GZJ9" s="1"/>
      <c r="GZK9" s="1"/>
      <c r="GZL9" s="1"/>
      <c r="GZM9" s="1"/>
      <c r="GZN9" s="1"/>
      <c r="GZO9" s="1"/>
      <c r="GZP9" s="1"/>
      <c r="GZQ9" s="1"/>
      <c r="GZR9" s="1"/>
      <c r="GZS9" s="1"/>
      <c r="GZT9" s="1"/>
      <c r="GZU9" s="1"/>
      <c r="GZV9" s="1"/>
      <c r="GZW9" s="1"/>
      <c r="GZX9" s="1"/>
      <c r="GZY9" s="1"/>
      <c r="GZZ9" s="1"/>
      <c r="HAA9" s="1"/>
      <c r="HAB9" s="1"/>
      <c r="HAC9" s="1"/>
      <c r="HAD9" s="1"/>
      <c r="HAE9" s="1"/>
      <c r="HAF9" s="1"/>
      <c r="HAG9" s="1"/>
      <c r="HAH9" s="1"/>
      <c r="HAI9" s="1"/>
      <c r="HAJ9" s="1"/>
      <c r="HAK9" s="1"/>
      <c r="HAL9" s="1"/>
      <c r="HAM9" s="1"/>
      <c r="HAN9" s="1"/>
      <c r="HAO9" s="1"/>
      <c r="HAP9" s="1"/>
      <c r="HAQ9" s="1"/>
      <c r="HAR9" s="1"/>
      <c r="HAS9" s="1"/>
      <c r="HAT9" s="1"/>
      <c r="HAU9" s="1"/>
      <c r="HAV9" s="1"/>
      <c r="HAW9" s="1"/>
      <c r="HAX9" s="1"/>
      <c r="HAY9" s="1"/>
      <c r="HAZ9" s="1"/>
      <c r="HBA9" s="1"/>
      <c r="HBB9" s="1"/>
      <c r="HBC9" s="1"/>
      <c r="HBD9" s="1"/>
      <c r="HBE9" s="1"/>
      <c r="HBF9" s="1"/>
      <c r="HBG9" s="1"/>
      <c r="HBH9" s="1"/>
      <c r="HBI9" s="1"/>
      <c r="HBJ9" s="1"/>
      <c r="HBK9" s="1"/>
      <c r="HBL9" s="1"/>
      <c r="HBM9" s="1"/>
      <c r="HBN9" s="1"/>
      <c r="HBO9" s="1"/>
      <c r="HBP9" s="1"/>
      <c r="HBQ9" s="1"/>
      <c r="HBR9" s="1"/>
      <c r="HBS9" s="1"/>
      <c r="HBT9" s="1"/>
      <c r="HBU9" s="1"/>
      <c r="HBV9" s="1"/>
      <c r="HBW9" s="1"/>
      <c r="HBX9" s="1"/>
      <c r="HBY9" s="1"/>
      <c r="HBZ9" s="1"/>
      <c r="HCA9" s="1"/>
      <c r="HCB9" s="1"/>
      <c r="HCC9" s="1"/>
      <c r="HCD9" s="1"/>
      <c r="HCE9" s="1"/>
      <c r="HCF9" s="1"/>
      <c r="HCG9" s="1"/>
      <c r="HCH9" s="1"/>
      <c r="HCI9" s="1"/>
      <c r="HCJ9" s="1"/>
      <c r="HCK9" s="1"/>
      <c r="HCL9" s="1"/>
      <c r="HCM9" s="1"/>
      <c r="HCN9" s="1"/>
      <c r="HCO9" s="1"/>
      <c r="HCP9" s="1"/>
      <c r="HCQ9" s="1"/>
      <c r="HCR9" s="1"/>
      <c r="HCS9" s="1"/>
      <c r="HCT9" s="1"/>
      <c r="HCU9" s="1"/>
      <c r="HCV9" s="1"/>
      <c r="HCW9" s="1"/>
      <c r="HCX9" s="1"/>
      <c r="HCY9" s="1"/>
      <c r="HCZ9" s="1"/>
      <c r="HDA9" s="1"/>
      <c r="HDB9" s="1"/>
      <c r="HDC9" s="1"/>
      <c r="HDD9" s="1"/>
      <c r="HDE9" s="1"/>
      <c r="HDF9" s="1"/>
      <c r="HDG9" s="1"/>
      <c r="HDH9" s="1"/>
      <c r="HDI9" s="1"/>
      <c r="HDJ9" s="1"/>
      <c r="HDK9" s="1"/>
      <c r="HDL9" s="1"/>
      <c r="HDM9" s="1"/>
      <c r="HDN9" s="1"/>
      <c r="HDO9" s="1"/>
      <c r="HDP9" s="1"/>
      <c r="HDQ9" s="1"/>
      <c r="HDR9" s="1"/>
      <c r="HDS9" s="1"/>
      <c r="HDT9" s="1"/>
      <c r="HDU9" s="1"/>
      <c r="HDV9" s="1"/>
      <c r="HDW9" s="1"/>
      <c r="HDX9" s="1"/>
      <c r="HDY9" s="1"/>
      <c r="HDZ9" s="1"/>
      <c r="HEA9" s="1"/>
      <c r="HEB9" s="1"/>
      <c r="HEC9" s="1"/>
      <c r="HED9" s="1"/>
      <c r="HEE9" s="1"/>
      <c r="HEF9" s="1"/>
      <c r="HEG9" s="1"/>
      <c r="HEH9" s="1"/>
      <c r="HEI9" s="1"/>
      <c r="HEJ9" s="1"/>
      <c r="HEK9" s="1"/>
      <c r="HEL9" s="1"/>
      <c r="HEM9" s="1"/>
      <c r="HEN9" s="1"/>
      <c r="HEO9" s="1"/>
      <c r="HEP9" s="1"/>
      <c r="HEQ9" s="1"/>
      <c r="HER9" s="1"/>
      <c r="HES9" s="1"/>
      <c r="HET9" s="1"/>
      <c r="HEU9" s="1"/>
      <c r="HEV9" s="1"/>
      <c r="HEW9" s="1"/>
      <c r="HEX9" s="1"/>
      <c r="HEY9" s="1"/>
      <c r="HEZ9" s="1"/>
      <c r="HFA9" s="1"/>
      <c r="HFB9" s="1"/>
      <c r="HFC9" s="1"/>
      <c r="HFD9" s="1"/>
      <c r="HFE9" s="1"/>
      <c r="HFF9" s="1"/>
      <c r="HFG9" s="1"/>
      <c r="HFH9" s="1"/>
      <c r="HFI9" s="1"/>
      <c r="HFJ9" s="1"/>
      <c r="HFK9" s="1"/>
      <c r="HFL9" s="1"/>
      <c r="HFM9" s="1"/>
      <c r="HFN9" s="1"/>
      <c r="HFO9" s="1"/>
      <c r="HFP9" s="1"/>
      <c r="HFQ9" s="1"/>
      <c r="HFR9" s="1"/>
      <c r="HFS9" s="1"/>
      <c r="HFT9" s="1"/>
      <c r="HFU9" s="1"/>
      <c r="HFV9" s="1"/>
      <c r="HFW9" s="1"/>
      <c r="HFX9" s="1"/>
      <c r="HFY9" s="1"/>
      <c r="HFZ9" s="1"/>
      <c r="HGA9" s="1"/>
      <c r="HGB9" s="1"/>
      <c r="HGC9" s="1"/>
      <c r="HGD9" s="1"/>
      <c r="HGE9" s="1"/>
      <c r="HGF9" s="1"/>
      <c r="HGG9" s="1"/>
      <c r="HGH9" s="1"/>
      <c r="HGI9" s="1"/>
      <c r="HGJ9" s="1"/>
      <c r="HGK9" s="1"/>
      <c r="HGL9" s="1"/>
      <c r="HGM9" s="1"/>
      <c r="HGN9" s="1"/>
      <c r="HGO9" s="1"/>
      <c r="HGP9" s="1"/>
      <c r="HGQ9" s="1"/>
      <c r="HGR9" s="1"/>
      <c r="HGS9" s="1"/>
      <c r="HGT9" s="1"/>
      <c r="HGU9" s="1"/>
      <c r="HGV9" s="1"/>
      <c r="HGW9" s="1"/>
      <c r="HGX9" s="1"/>
      <c r="HGY9" s="1"/>
      <c r="HGZ9" s="1"/>
      <c r="HHA9" s="1"/>
      <c r="HHB9" s="1"/>
      <c r="HHC9" s="1"/>
      <c r="HHD9" s="1"/>
      <c r="HHE9" s="1"/>
      <c r="HHF9" s="1"/>
      <c r="HHG9" s="1"/>
      <c r="HHH9" s="1"/>
      <c r="HHI9" s="1"/>
      <c r="HHJ9" s="1"/>
      <c r="HHK9" s="1"/>
      <c r="HHL9" s="1"/>
      <c r="HHM9" s="1"/>
      <c r="HHN9" s="1"/>
      <c r="HHO9" s="1"/>
      <c r="HHP9" s="1"/>
      <c r="HHQ9" s="1"/>
      <c r="HHR9" s="1"/>
      <c r="HHS9" s="1"/>
      <c r="HHT9" s="1"/>
      <c r="HHU9" s="1"/>
      <c r="HHV9" s="1"/>
      <c r="HHW9" s="1"/>
      <c r="HHX9" s="1"/>
      <c r="HHY9" s="1"/>
      <c r="HHZ9" s="1"/>
      <c r="HIA9" s="1"/>
      <c r="HIB9" s="1"/>
      <c r="HIC9" s="1"/>
      <c r="HID9" s="1"/>
      <c r="HIE9" s="1"/>
      <c r="HIF9" s="1"/>
      <c r="HIG9" s="1"/>
      <c r="HIH9" s="1"/>
      <c r="HII9" s="1"/>
      <c r="HIJ9" s="1"/>
      <c r="HIK9" s="1"/>
      <c r="HIL9" s="1"/>
      <c r="HIM9" s="1"/>
      <c r="HIN9" s="1"/>
      <c r="HIO9" s="1"/>
      <c r="HIP9" s="1"/>
      <c r="HIQ9" s="1"/>
      <c r="HIR9" s="1"/>
      <c r="HIS9" s="1"/>
      <c r="HIT9" s="1"/>
      <c r="HIU9" s="1"/>
      <c r="HIV9" s="1"/>
      <c r="HIW9" s="1"/>
      <c r="HIX9" s="1"/>
      <c r="HIY9" s="1"/>
      <c r="HIZ9" s="1"/>
      <c r="HJA9" s="1"/>
      <c r="HJB9" s="1"/>
      <c r="HJC9" s="1"/>
      <c r="HJD9" s="1"/>
      <c r="HJE9" s="1"/>
      <c r="HJF9" s="1"/>
      <c r="HJG9" s="1"/>
      <c r="HJH9" s="1"/>
      <c r="HJI9" s="1"/>
      <c r="HJJ9" s="1"/>
      <c r="HJK9" s="1"/>
      <c r="HJL9" s="1"/>
      <c r="HJM9" s="1"/>
      <c r="HJN9" s="1"/>
      <c r="HJO9" s="1"/>
      <c r="HJP9" s="1"/>
      <c r="HJQ9" s="1"/>
      <c r="HJR9" s="1"/>
      <c r="HJS9" s="1"/>
      <c r="HJT9" s="1"/>
      <c r="HJU9" s="1"/>
      <c r="HJV9" s="1"/>
      <c r="HJW9" s="1"/>
      <c r="HJX9" s="1"/>
      <c r="HJY9" s="1"/>
      <c r="HJZ9" s="1"/>
      <c r="HKA9" s="1"/>
      <c r="HKB9" s="1"/>
      <c r="HKC9" s="1"/>
      <c r="HKD9" s="1"/>
      <c r="HKE9" s="1"/>
      <c r="HKF9" s="1"/>
      <c r="HKG9" s="1"/>
      <c r="HKH9" s="1"/>
      <c r="HKI9" s="1"/>
      <c r="HKJ9" s="1"/>
      <c r="HKK9" s="1"/>
      <c r="HKL9" s="1"/>
      <c r="HKM9" s="1"/>
      <c r="HKN9" s="1"/>
      <c r="HKO9" s="1"/>
      <c r="HKP9" s="1"/>
      <c r="HKQ9" s="1"/>
      <c r="HKR9" s="1"/>
      <c r="HKS9" s="1"/>
      <c r="HKT9" s="1"/>
      <c r="HKU9" s="1"/>
      <c r="HKV9" s="1"/>
      <c r="HKW9" s="1"/>
      <c r="HKX9" s="1"/>
      <c r="HKY9" s="1"/>
      <c r="HKZ9" s="1"/>
      <c r="HLA9" s="1"/>
      <c r="HLB9" s="1"/>
      <c r="HLC9" s="1"/>
      <c r="HLD9" s="1"/>
      <c r="HLE9" s="1"/>
      <c r="HLF9" s="1"/>
      <c r="HLG9" s="1"/>
      <c r="HLH9" s="1"/>
      <c r="HLI9" s="1"/>
      <c r="HLJ9" s="1"/>
      <c r="HLK9" s="1"/>
      <c r="HLL9" s="1"/>
      <c r="HLM9" s="1"/>
      <c r="HLN9" s="1"/>
      <c r="HLO9" s="1"/>
      <c r="HLP9" s="1"/>
      <c r="HLQ9" s="1"/>
      <c r="HLR9" s="1"/>
      <c r="HLS9" s="1"/>
      <c r="HLT9" s="1"/>
      <c r="HLU9" s="1"/>
      <c r="HLV9" s="1"/>
      <c r="HLW9" s="1"/>
      <c r="HLX9" s="1"/>
      <c r="HLY9" s="1"/>
      <c r="HLZ9" s="1"/>
      <c r="HMA9" s="1"/>
      <c r="HMB9" s="1"/>
      <c r="HMC9" s="1"/>
      <c r="HMD9" s="1"/>
      <c r="HME9" s="1"/>
      <c r="HMF9" s="1"/>
      <c r="HMG9" s="1"/>
      <c r="HMH9" s="1"/>
      <c r="HMI9" s="1"/>
      <c r="HMJ9" s="1"/>
      <c r="HMK9" s="1"/>
      <c r="HML9" s="1"/>
      <c r="HMM9" s="1"/>
      <c r="HMN9" s="1"/>
      <c r="HMO9" s="1"/>
      <c r="HMP9" s="1"/>
      <c r="HMQ9" s="1"/>
      <c r="HMR9" s="1"/>
      <c r="HMS9" s="1"/>
      <c r="HMT9" s="1"/>
      <c r="HMU9" s="1"/>
      <c r="HMV9" s="1"/>
      <c r="HMW9" s="1"/>
      <c r="HMX9" s="1"/>
      <c r="HMY9" s="1"/>
      <c r="HMZ9" s="1"/>
      <c r="HNA9" s="1"/>
      <c r="HNB9" s="1"/>
      <c r="HNC9" s="1"/>
      <c r="HND9" s="1"/>
      <c r="HNE9" s="1"/>
      <c r="HNF9" s="1"/>
      <c r="HNG9" s="1"/>
      <c r="HNH9" s="1"/>
      <c r="HNI9" s="1"/>
      <c r="HNJ9" s="1"/>
      <c r="HNK9" s="1"/>
      <c r="HNL9" s="1"/>
      <c r="HNM9" s="1"/>
      <c r="HNN9" s="1"/>
      <c r="HNO9" s="1"/>
      <c r="HNP9" s="1"/>
      <c r="HNQ9" s="1"/>
      <c r="HNR9" s="1"/>
      <c r="HNS9" s="1"/>
      <c r="HNT9" s="1"/>
      <c r="HNU9" s="1"/>
      <c r="HNV9" s="1"/>
      <c r="HNW9" s="1"/>
      <c r="HNX9" s="1"/>
      <c r="HNY9" s="1"/>
      <c r="HNZ9" s="1"/>
      <c r="HOA9" s="1"/>
      <c r="HOB9" s="1"/>
      <c r="HOC9" s="1"/>
      <c r="HOD9" s="1"/>
      <c r="HOE9" s="1"/>
      <c r="HOF9" s="1"/>
      <c r="HOG9" s="1"/>
      <c r="HOH9" s="1"/>
      <c r="HOI9" s="1"/>
      <c r="HOJ9" s="1"/>
      <c r="HOK9" s="1"/>
      <c r="HOL9" s="1"/>
      <c r="HOM9" s="1"/>
      <c r="HON9" s="1"/>
      <c r="HOO9" s="1"/>
      <c r="HOP9" s="1"/>
      <c r="HOQ9" s="1"/>
      <c r="HOR9" s="1"/>
      <c r="HOS9" s="1"/>
      <c r="HOT9" s="1"/>
      <c r="HOU9" s="1"/>
      <c r="HOV9" s="1"/>
      <c r="HOW9" s="1"/>
      <c r="HOX9" s="1"/>
      <c r="HOY9" s="1"/>
      <c r="HOZ9" s="1"/>
      <c r="HPA9" s="1"/>
      <c r="HPB9" s="1"/>
      <c r="HPC9" s="1"/>
      <c r="HPD9" s="1"/>
      <c r="HPE9" s="1"/>
      <c r="HPF9" s="1"/>
      <c r="HPG9" s="1"/>
      <c r="HPH9" s="1"/>
      <c r="HPI9" s="1"/>
      <c r="HPJ9" s="1"/>
      <c r="HPK9" s="1"/>
      <c r="HPL9" s="1"/>
      <c r="HPM9" s="1"/>
      <c r="HPN9" s="1"/>
      <c r="HPO9" s="1"/>
      <c r="HPP9" s="1"/>
      <c r="HPQ9" s="1"/>
      <c r="HPR9" s="1"/>
      <c r="HPS9" s="1"/>
      <c r="HPT9" s="1"/>
      <c r="HPU9" s="1"/>
      <c r="HPV9" s="1"/>
      <c r="HPW9" s="1"/>
      <c r="HPX9" s="1"/>
      <c r="HPY9" s="1"/>
      <c r="HPZ9" s="1"/>
      <c r="HQA9" s="1"/>
      <c r="HQB9" s="1"/>
      <c r="HQC9" s="1"/>
      <c r="HQD9" s="1"/>
      <c r="HQE9" s="1"/>
      <c r="HQF9" s="1"/>
      <c r="HQG9" s="1"/>
      <c r="HQH9" s="1"/>
      <c r="HQI9" s="1"/>
      <c r="HQJ9" s="1"/>
      <c r="HQK9" s="1"/>
      <c r="HQL9" s="1"/>
      <c r="HQM9" s="1"/>
      <c r="HQN9" s="1"/>
      <c r="HQO9" s="1"/>
      <c r="HQP9" s="1"/>
      <c r="HQQ9" s="1"/>
      <c r="HQR9" s="1"/>
      <c r="HQS9" s="1"/>
      <c r="HQT9" s="1"/>
      <c r="HQU9" s="1"/>
      <c r="HQV9" s="1"/>
      <c r="HQW9" s="1"/>
      <c r="HQX9" s="1"/>
      <c r="HQY9" s="1"/>
      <c r="HQZ9" s="1"/>
      <c r="HRA9" s="1"/>
      <c r="HRB9" s="1"/>
      <c r="HRC9" s="1"/>
      <c r="HRD9" s="1"/>
      <c r="HRE9" s="1"/>
      <c r="HRF9" s="1"/>
      <c r="HRG9" s="1"/>
      <c r="HRH9" s="1"/>
      <c r="HRI9" s="1"/>
      <c r="HRJ9" s="1"/>
      <c r="HRK9" s="1"/>
      <c r="HRL9" s="1"/>
      <c r="HRM9" s="1"/>
      <c r="HRN9" s="1"/>
      <c r="HRO9" s="1"/>
      <c r="HRP9" s="1"/>
      <c r="HRQ9" s="1"/>
      <c r="HRR9" s="1"/>
      <c r="HRS9" s="1"/>
      <c r="HRT9" s="1"/>
      <c r="HRU9" s="1"/>
      <c r="HRV9" s="1"/>
      <c r="HRW9" s="1"/>
      <c r="HRX9" s="1"/>
      <c r="HRY9" s="1"/>
      <c r="HRZ9" s="1"/>
      <c r="HSA9" s="1"/>
      <c r="HSB9" s="1"/>
      <c r="HSC9" s="1"/>
      <c r="HSD9" s="1"/>
      <c r="HSE9" s="1"/>
      <c r="HSF9" s="1"/>
      <c r="HSG9" s="1"/>
      <c r="HSH9" s="1"/>
      <c r="HSI9" s="1"/>
      <c r="HSJ9" s="1"/>
      <c r="HSK9" s="1"/>
      <c r="HSL9" s="1"/>
      <c r="HSM9" s="1"/>
      <c r="HSN9" s="1"/>
      <c r="HSO9" s="1"/>
      <c r="HSP9" s="1"/>
      <c r="HSQ9" s="1"/>
      <c r="HSR9" s="1"/>
      <c r="HSS9" s="1"/>
      <c r="HST9" s="1"/>
      <c r="HSU9" s="1"/>
      <c r="HSV9" s="1"/>
      <c r="HSW9" s="1"/>
      <c r="HSX9" s="1"/>
      <c r="HSY9" s="1"/>
      <c r="HSZ9" s="1"/>
      <c r="HTA9" s="1"/>
      <c r="HTB9" s="1"/>
      <c r="HTC9" s="1"/>
      <c r="HTD9" s="1"/>
      <c r="HTE9" s="1"/>
      <c r="HTF9" s="1"/>
      <c r="HTG9" s="1"/>
      <c r="HTH9" s="1"/>
      <c r="HTI9" s="1"/>
      <c r="HTJ9" s="1"/>
      <c r="HTK9" s="1"/>
      <c r="HTL9" s="1"/>
      <c r="HTM9" s="1"/>
      <c r="HTN9" s="1"/>
      <c r="HTO9" s="1"/>
      <c r="HTP9" s="1"/>
      <c r="HTQ9" s="1"/>
      <c r="HTR9" s="1"/>
      <c r="HTS9" s="1"/>
      <c r="HTT9" s="1"/>
      <c r="HTU9" s="1"/>
      <c r="HTV9" s="1"/>
      <c r="HTW9" s="1"/>
      <c r="HTX9" s="1"/>
      <c r="HTY9" s="1"/>
      <c r="HTZ9" s="1"/>
      <c r="HUA9" s="1"/>
      <c r="HUB9" s="1"/>
      <c r="HUC9" s="1"/>
      <c r="HUD9" s="1"/>
      <c r="HUE9" s="1"/>
      <c r="HUF9" s="1"/>
      <c r="HUG9" s="1"/>
      <c r="HUH9" s="1"/>
      <c r="HUI9" s="1"/>
      <c r="HUJ9" s="1"/>
      <c r="HUK9" s="1"/>
      <c r="HUL9" s="1"/>
      <c r="HUM9" s="1"/>
      <c r="HUN9" s="1"/>
      <c r="HUO9" s="1"/>
      <c r="HUP9" s="1"/>
      <c r="HUQ9" s="1"/>
      <c r="HUR9" s="1"/>
      <c r="HUS9" s="1"/>
      <c r="HUT9" s="1"/>
      <c r="HUU9" s="1"/>
      <c r="HUV9" s="1"/>
      <c r="HUW9" s="1"/>
      <c r="HUX9" s="1"/>
      <c r="HUY9" s="1"/>
      <c r="HUZ9" s="1"/>
      <c r="HVA9" s="1"/>
      <c r="HVB9" s="1"/>
      <c r="HVC9" s="1"/>
      <c r="HVD9" s="1"/>
      <c r="HVE9" s="1"/>
      <c r="HVF9" s="1"/>
      <c r="HVG9" s="1"/>
      <c r="HVH9" s="1"/>
      <c r="HVI9" s="1"/>
      <c r="HVJ9" s="1"/>
      <c r="HVK9" s="1"/>
      <c r="HVL9" s="1"/>
      <c r="HVM9" s="1"/>
      <c r="HVN9" s="1"/>
      <c r="HVO9" s="1"/>
      <c r="HVP9" s="1"/>
      <c r="HVQ9" s="1"/>
      <c r="HVR9" s="1"/>
      <c r="HVS9" s="1"/>
      <c r="HVT9" s="1"/>
      <c r="HVU9" s="1"/>
      <c r="HVV9" s="1"/>
      <c r="HVW9" s="1"/>
      <c r="HVX9" s="1"/>
      <c r="HVY9" s="1"/>
      <c r="HVZ9" s="1"/>
      <c r="HWA9" s="1"/>
      <c r="HWB9" s="1"/>
      <c r="HWC9" s="1"/>
      <c r="HWD9" s="1"/>
      <c r="HWE9" s="1"/>
      <c r="HWF9" s="1"/>
      <c r="HWG9" s="1"/>
      <c r="HWH9" s="1"/>
      <c r="HWI9" s="1"/>
      <c r="HWJ9" s="1"/>
      <c r="HWK9" s="1"/>
      <c r="HWL9" s="1"/>
      <c r="HWM9" s="1"/>
      <c r="HWN9" s="1"/>
      <c r="HWO9" s="1"/>
      <c r="HWP9" s="1"/>
      <c r="HWQ9" s="1"/>
      <c r="HWR9" s="1"/>
      <c r="HWS9" s="1"/>
      <c r="HWT9" s="1"/>
      <c r="HWU9" s="1"/>
      <c r="HWV9" s="1"/>
      <c r="HWW9" s="1"/>
      <c r="HWX9" s="1"/>
      <c r="HWY9" s="1"/>
      <c r="HWZ9" s="1"/>
      <c r="HXA9" s="1"/>
      <c r="HXB9" s="1"/>
      <c r="HXC9" s="1"/>
      <c r="HXD9" s="1"/>
      <c r="HXE9" s="1"/>
      <c r="HXF9" s="1"/>
      <c r="HXG9" s="1"/>
      <c r="HXH9" s="1"/>
      <c r="HXI9" s="1"/>
      <c r="HXJ9" s="1"/>
      <c r="HXK9" s="1"/>
      <c r="HXL9" s="1"/>
      <c r="HXM9" s="1"/>
      <c r="HXN9" s="1"/>
      <c r="HXO9" s="1"/>
      <c r="HXP9" s="1"/>
      <c r="HXQ9" s="1"/>
      <c r="HXR9" s="1"/>
      <c r="HXS9" s="1"/>
      <c r="HXT9" s="1"/>
      <c r="HXU9" s="1"/>
      <c r="HXV9" s="1"/>
      <c r="HXW9" s="1"/>
      <c r="HXX9" s="1"/>
      <c r="HXY9" s="1"/>
      <c r="HXZ9" s="1"/>
      <c r="HYA9" s="1"/>
      <c r="HYB9" s="1"/>
      <c r="HYC9" s="1"/>
      <c r="HYD9" s="1"/>
      <c r="HYE9" s="1"/>
      <c r="HYF9" s="1"/>
      <c r="HYG9" s="1"/>
      <c r="HYH9" s="1"/>
      <c r="HYI9" s="1"/>
      <c r="HYJ9" s="1"/>
      <c r="HYK9" s="1"/>
      <c r="HYL9" s="1"/>
      <c r="HYM9" s="1"/>
      <c r="HYN9" s="1"/>
      <c r="HYO9" s="1"/>
      <c r="HYP9" s="1"/>
      <c r="HYQ9" s="1"/>
      <c r="HYR9" s="1"/>
      <c r="HYS9" s="1"/>
      <c r="HYT9" s="1"/>
      <c r="HYU9" s="1"/>
      <c r="HYV9" s="1"/>
      <c r="HYW9" s="1"/>
      <c r="HYX9" s="1"/>
      <c r="HYY9" s="1"/>
      <c r="HYZ9" s="1"/>
      <c r="HZA9" s="1"/>
      <c r="HZB9" s="1"/>
      <c r="HZC9" s="1"/>
      <c r="HZD9" s="1"/>
      <c r="HZE9" s="1"/>
      <c r="HZF9" s="1"/>
      <c r="HZG9" s="1"/>
      <c r="HZH9" s="1"/>
      <c r="HZI9" s="1"/>
      <c r="HZJ9" s="1"/>
      <c r="HZK9" s="1"/>
      <c r="HZL9" s="1"/>
      <c r="HZM9" s="1"/>
      <c r="HZN9" s="1"/>
      <c r="HZO9" s="1"/>
      <c r="HZP9" s="1"/>
      <c r="HZQ9" s="1"/>
      <c r="HZR9" s="1"/>
      <c r="HZS9" s="1"/>
      <c r="HZT9" s="1"/>
      <c r="HZU9" s="1"/>
      <c r="HZV9" s="1"/>
      <c r="HZW9" s="1"/>
      <c r="HZX9" s="1"/>
      <c r="HZY9" s="1"/>
      <c r="HZZ9" s="1"/>
      <c r="IAA9" s="1"/>
      <c r="IAB9" s="1"/>
      <c r="IAC9" s="1"/>
      <c r="IAD9" s="1"/>
      <c r="IAE9" s="1"/>
      <c r="IAF9" s="1"/>
      <c r="IAG9" s="1"/>
      <c r="IAH9" s="1"/>
      <c r="IAI9" s="1"/>
      <c r="IAJ9" s="1"/>
      <c r="IAK9" s="1"/>
      <c r="IAL9" s="1"/>
      <c r="IAM9" s="1"/>
      <c r="IAN9" s="1"/>
      <c r="IAO9" s="1"/>
      <c r="IAP9" s="1"/>
      <c r="IAQ9" s="1"/>
      <c r="IAR9" s="1"/>
      <c r="IAS9" s="1"/>
      <c r="IAT9" s="1"/>
      <c r="IAU9" s="1"/>
      <c r="IAV9" s="1"/>
      <c r="IAW9" s="1"/>
      <c r="IAX9" s="1"/>
      <c r="IAY9" s="1"/>
      <c r="IAZ9" s="1"/>
      <c r="IBA9" s="1"/>
      <c r="IBB9" s="1"/>
      <c r="IBC9" s="1"/>
      <c r="IBD9" s="1"/>
      <c r="IBE9" s="1"/>
      <c r="IBF9" s="1"/>
      <c r="IBG9" s="1"/>
      <c r="IBH9" s="1"/>
      <c r="IBI9" s="1"/>
      <c r="IBJ9" s="1"/>
      <c r="IBK9" s="1"/>
      <c r="IBL9" s="1"/>
      <c r="IBM9" s="1"/>
      <c r="IBN9" s="1"/>
      <c r="IBO9" s="1"/>
      <c r="IBP9" s="1"/>
      <c r="IBQ9" s="1"/>
      <c r="IBR9" s="1"/>
      <c r="IBS9" s="1"/>
      <c r="IBT9" s="1"/>
      <c r="IBU9" s="1"/>
      <c r="IBV9" s="1"/>
      <c r="IBW9" s="1"/>
      <c r="IBX9" s="1"/>
      <c r="IBY9" s="1"/>
      <c r="IBZ9" s="1"/>
      <c r="ICA9" s="1"/>
      <c r="ICB9" s="1"/>
      <c r="ICC9" s="1"/>
      <c r="ICD9" s="1"/>
      <c r="ICE9" s="1"/>
      <c r="ICF9" s="1"/>
      <c r="ICG9" s="1"/>
      <c r="ICH9" s="1"/>
      <c r="ICI9" s="1"/>
      <c r="ICJ9" s="1"/>
      <c r="ICK9" s="1"/>
      <c r="ICL9" s="1"/>
      <c r="ICM9" s="1"/>
      <c r="ICN9" s="1"/>
      <c r="ICO9" s="1"/>
      <c r="ICP9" s="1"/>
      <c r="ICQ9" s="1"/>
      <c r="ICR9" s="1"/>
      <c r="ICS9" s="1"/>
      <c r="ICT9" s="1"/>
      <c r="ICU9" s="1"/>
      <c r="ICV9" s="1"/>
      <c r="ICW9" s="1"/>
      <c r="ICX9" s="1"/>
      <c r="ICY9" s="1"/>
      <c r="ICZ9" s="1"/>
      <c r="IDA9" s="1"/>
      <c r="IDB9" s="1"/>
      <c r="IDC9" s="1"/>
      <c r="IDD9" s="1"/>
      <c r="IDE9" s="1"/>
      <c r="IDF9" s="1"/>
      <c r="IDG9" s="1"/>
      <c r="IDH9" s="1"/>
      <c r="IDI9" s="1"/>
      <c r="IDJ9" s="1"/>
      <c r="IDK9" s="1"/>
      <c r="IDL9" s="1"/>
      <c r="IDM9" s="1"/>
      <c r="IDN9" s="1"/>
      <c r="IDO9" s="1"/>
      <c r="IDP9" s="1"/>
      <c r="IDQ9" s="1"/>
      <c r="IDR9" s="1"/>
      <c r="IDS9" s="1"/>
      <c r="IDT9" s="1"/>
      <c r="IDU9" s="1"/>
      <c r="IDV9" s="1"/>
      <c r="IDW9" s="1"/>
      <c r="IDX9" s="1"/>
      <c r="IDY9" s="1"/>
      <c r="IDZ9" s="1"/>
      <c r="IEA9" s="1"/>
      <c r="IEB9" s="1"/>
      <c r="IEC9" s="1"/>
      <c r="IED9" s="1"/>
      <c r="IEE9" s="1"/>
      <c r="IEF9" s="1"/>
      <c r="IEG9" s="1"/>
      <c r="IEH9" s="1"/>
      <c r="IEI9" s="1"/>
      <c r="IEJ9" s="1"/>
      <c r="IEK9" s="1"/>
      <c r="IEL9" s="1"/>
      <c r="IEM9" s="1"/>
      <c r="IEN9" s="1"/>
      <c r="IEO9" s="1"/>
      <c r="IEP9" s="1"/>
      <c r="IEQ9" s="1"/>
      <c r="IER9" s="1"/>
      <c r="IES9" s="1"/>
      <c r="IET9" s="1"/>
      <c r="IEU9" s="1"/>
      <c r="IEV9" s="1"/>
      <c r="IEW9" s="1"/>
      <c r="IEX9" s="1"/>
      <c r="IEY9" s="1"/>
      <c r="IEZ9" s="1"/>
      <c r="IFA9" s="1"/>
      <c r="IFB9" s="1"/>
      <c r="IFC9" s="1"/>
      <c r="IFD9" s="1"/>
      <c r="IFE9" s="1"/>
      <c r="IFF9" s="1"/>
      <c r="IFG9" s="1"/>
      <c r="IFH9" s="1"/>
      <c r="IFI9" s="1"/>
      <c r="IFJ9" s="1"/>
      <c r="IFK9" s="1"/>
      <c r="IFL9" s="1"/>
      <c r="IFM9" s="1"/>
      <c r="IFN9" s="1"/>
      <c r="IFO9" s="1"/>
      <c r="IFP9" s="1"/>
      <c r="IFQ9" s="1"/>
      <c r="IFR9" s="1"/>
      <c r="IFS9" s="1"/>
      <c r="IFT9" s="1"/>
      <c r="IFU9" s="1"/>
      <c r="IFV9" s="1"/>
      <c r="IFW9" s="1"/>
      <c r="IFX9" s="1"/>
      <c r="IFY9" s="1"/>
      <c r="IFZ9" s="1"/>
      <c r="IGA9" s="1"/>
      <c r="IGB9" s="1"/>
      <c r="IGC9" s="1"/>
      <c r="IGD9" s="1"/>
      <c r="IGE9" s="1"/>
      <c r="IGF9" s="1"/>
      <c r="IGG9" s="1"/>
      <c r="IGH9" s="1"/>
      <c r="IGI9" s="1"/>
      <c r="IGJ9" s="1"/>
      <c r="IGK9" s="1"/>
      <c r="IGL9" s="1"/>
      <c r="IGM9" s="1"/>
      <c r="IGN9" s="1"/>
      <c r="IGO9" s="1"/>
      <c r="IGP9" s="1"/>
      <c r="IGQ9" s="1"/>
      <c r="IGR9" s="1"/>
      <c r="IGS9" s="1"/>
      <c r="IGT9" s="1"/>
      <c r="IGU9" s="1"/>
      <c r="IGV9" s="1"/>
      <c r="IGW9" s="1"/>
      <c r="IGX9" s="1"/>
      <c r="IGY9" s="1"/>
      <c r="IGZ9" s="1"/>
      <c r="IHA9" s="1"/>
      <c r="IHB9" s="1"/>
      <c r="IHC9" s="1"/>
      <c r="IHD9" s="1"/>
      <c r="IHE9" s="1"/>
      <c r="IHF9" s="1"/>
      <c r="IHG9" s="1"/>
      <c r="IHH9" s="1"/>
      <c r="IHI9" s="1"/>
      <c r="IHJ9" s="1"/>
      <c r="IHK9" s="1"/>
      <c r="IHL9" s="1"/>
      <c r="IHM9" s="1"/>
      <c r="IHN9" s="1"/>
      <c r="IHO9" s="1"/>
      <c r="IHP9" s="1"/>
      <c r="IHQ9" s="1"/>
      <c r="IHR9" s="1"/>
      <c r="IHS9" s="1"/>
      <c r="IHT9" s="1"/>
      <c r="IHU9" s="1"/>
      <c r="IHV9" s="1"/>
      <c r="IHW9" s="1"/>
      <c r="IHX9" s="1"/>
      <c r="IHY9" s="1"/>
      <c r="IHZ9" s="1"/>
      <c r="IIA9" s="1"/>
      <c r="IIB9" s="1"/>
      <c r="IIC9" s="1"/>
      <c r="IID9" s="1"/>
      <c r="IIE9" s="1"/>
      <c r="IIF9" s="1"/>
      <c r="IIG9" s="1"/>
      <c r="IIH9" s="1"/>
      <c r="III9" s="1"/>
      <c r="IIJ9" s="1"/>
      <c r="IIK9" s="1"/>
      <c r="IIL9" s="1"/>
      <c r="IIM9" s="1"/>
      <c r="IIN9" s="1"/>
      <c r="IIO9" s="1"/>
      <c r="IIP9" s="1"/>
      <c r="IIQ9" s="1"/>
      <c r="IIR9" s="1"/>
      <c r="IIS9" s="1"/>
      <c r="IIT9" s="1"/>
      <c r="IIU9" s="1"/>
      <c r="IIV9" s="1"/>
      <c r="IIW9" s="1"/>
      <c r="IIX9" s="1"/>
      <c r="IIY9" s="1"/>
      <c r="IIZ9" s="1"/>
      <c r="IJA9" s="1"/>
      <c r="IJB9" s="1"/>
      <c r="IJC9" s="1"/>
      <c r="IJD9" s="1"/>
      <c r="IJE9" s="1"/>
      <c r="IJF9" s="1"/>
      <c r="IJG9" s="1"/>
      <c r="IJH9" s="1"/>
      <c r="IJI9" s="1"/>
      <c r="IJJ9" s="1"/>
      <c r="IJK9" s="1"/>
      <c r="IJL9" s="1"/>
      <c r="IJM9" s="1"/>
      <c r="IJN9" s="1"/>
      <c r="IJO9" s="1"/>
      <c r="IJP9" s="1"/>
      <c r="IJQ9" s="1"/>
      <c r="IJR9" s="1"/>
      <c r="IJS9" s="1"/>
      <c r="IJT9" s="1"/>
      <c r="IJU9" s="1"/>
      <c r="IJV9" s="1"/>
      <c r="IJW9" s="1"/>
      <c r="IJX9" s="1"/>
      <c r="IJY9" s="1"/>
      <c r="IJZ9" s="1"/>
      <c r="IKA9" s="1"/>
      <c r="IKB9" s="1"/>
      <c r="IKC9" s="1"/>
      <c r="IKD9" s="1"/>
      <c r="IKE9" s="1"/>
      <c r="IKF9" s="1"/>
      <c r="IKG9" s="1"/>
      <c r="IKH9" s="1"/>
      <c r="IKI9" s="1"/>
      <c r="IKJ9" s="1"/>
      <c r="IKK9" s="1"/>
      <c r="IKL9" s="1"/>
      <c r="IKM9" s="1"/>
      <c r="IKN9" s="1"/>
      <c r="IKO9" s="1"/>
      <c r="IKP9" s="1"/>
      <c r="IKQ9" s="1"/>
      <c r="IKR9" s="1"/>
      <c r="IKS9" s="1"/>
      <c r="IKT9" s="1"/>
      <c r="IKU9" s="1"/>
      <c r="IKV9" s="1"/>
      <c r="IKW9" s="1"/>
      <c r="IKX9" s="1"/>
      <c r="IKY9" s="1"/>
      <c r="IKZ9" s="1"/>
      <c r="ILA9" s="1"/>
      <c r="ILB9" s="1"/>
      <c r="ILC9" s="1"/>
      <c r="ILD9" s="1"/>
      <c r="ILE9" s="1"/>
      <c r="ILF9" s="1"/>
      <c r="ILG9" s="1"/>
      <c r="ILH9" s="1"/>
      <c r="ILI9" s="1"/>
      <c r="ILJ9" s="1"/>
      <c r="ILK9" s="1"/>
      <c r="ILL9" s="1"/>
      <c r="ILM9" s="1"/>
      <c r="ILN9" s="1"/>
      <c r="ILO9" s="1"/>
      <c r="ILP9" s="1"/>
      <c r="ILQ9" s="1"/>
      <c r="ILR9" s="1"/>
      <c r="ILS9" s="1"/>
      <c r="ILT9" s="1"/>
      <c r="ILU9" s="1"/>
      <c r="ILV9" s="1"/>
      <c r="ILW9" s="1"/>
      <c r="ILX9" s="1"/>
      <c r="ILY9" s="1"/>
      <c r="ILZ9" s="1"/>
      <c r="IMA9" s="1"/>
      <c r="IMB9" s="1"/>
      <c r="IMC9" s="1"/>
      <c r="IMD9" s="1"/>
      <c r="IME9" s="1"/>
      <c r="IMF9" s="1"/>
      <c r="IMG9" s="1"/>
      <c r="IMH9" s="1"/>
      <c r="IMI9" s="1"/>
      <c r="IMJ9" s="1"/>
      <c r="IMK9" s="1"/>
      <c r="IML9" s="1"/>
      <c r="IMM9" s="1"/>
      <c r="IMN9" s="1"/>
      <c r="IMO9" s="1"/>
      <c r="IMP9" s="1"/>
      <c r="IMQ9" s="1"/>
      <c r="IMR9" s="1"/>
      <c r="IMS9" s="1"/>
      <c r="IMT9" s="1"/>
      <c r="IMU9" s="1"/>
      <c r="IMV9" s="1"/>
      <c r="IMW9" s="1"/>
      <c r="IMX9" s="1"/>
      <c r="IMY9" s="1"/>
      <c r="IMZ9" s="1"/>
      <c r="INA9" s="1"/>
      <c r="INB9" s="1"/>
      <c r="INC9" s="1"/>
      <c r="IND9" s="1"/>
      <c r="INE9" s="1"/>
      <c r="INF9" s="1"/>
      <c r="ING9" s="1"/>
      <c r="INH9" s="1"/>
      <c r="INI9" s="1"/>
      <c r="INJ9" s="1"/>
      <c r="INK9" s="1"/>
      <c r="INL9" s="1"/>
      <c r="INM9" s="1"/>
      <c r="INN9" s="1"/>
      <c r="INO9" s="1"/>
      <c r="INP9" s="1"/>
      <c r="INQ9" s="1"/>
      <c r="INR9" s="1"/>
      <c r="INS9" s="1"/>
      <c r="INT9" s="1"/>
      <c r="INU9" s="1"/>
      <c r="INV9" s="1"/>
      <c r="INW9" s="1"/>
      <c r="INX9" s="1"/>
      <c r="INY9" s="1"/>
      <c r="INZ9" s="1"/>
      <c r="IOA9" s="1"/>
      <c r="IOB9" s="1"/>
      <c r="IOC9" s="1"/>
      <c r="IOD9" s="1"/>
      <c r="IOE9" s="1"/>
      <c r="IOF9" s="1"/>
      <c r="IOG9" s="1"/>
      <c r="IOH9" s="1"/>
      <c r="IOI9" s="1"/>
      <c r="IOJ9" s="1"/>
      <c r="IOK9" s="1"/>
      <c r="IOL9" s="1"/>
      <c r="IOM9" s="1"/>
      <c r="ION9" s="1"/>
      <c r="IOO9" s="1"/>
      <c r="IOP9" s="1"/>
      <c r="IOQ9" s="1"/>
      <c r="IOR9" s="1"/>
      <c r="IOS9" s="1"/>
      <c r="IOT9" s="1"/>
      <c r="IOU9" s="1"/>
      <c r="IOV9" s="1"/>
      <c r="IOW9" s="1"/>
      <c r="IOX9" s="1"/>
      <c r="IOY9" s="1"/>
      <c r="IOZ9" s="1"/>
      <c r="IPA9" s="1"/>
      <c r="IPB9" s="1"/>
      <c r="IPC9" s="1"/>
      <c r="IPD9" s="1"/>
      <c r="IPE9" s="1"/>
      <c r="IPF9" s="1"/>
      <c r="IPG9" s="1"/>
      <c r="IPH9" s="1"/>
      <c r="IPI9" s="1"/>
      <c r="IPJ9" s="1"/>
      <c r="IPK9" s="1"/>
      <c r="IPL9" s="1"/>
      <c r="IPM9" s="1"/>
      <c r="IPN9" s="1"/>
      <c r="IPO9" s="1"/>
      <c r="IPP9" s="1"/>
      <c r="IPQ9" s="1"/>
      <c r="IPR9" s="1"/>
      <c r="IPS9" s="1"/>
      <c r="IPT9" s="1"/>
      <c r="IPU9" s="1"/>
      <c r="IPV9" s="1"/>
      <c r="IPW9" s="1"/>
      <c r="IPX9" s="1"/>
      <c r="IPY9" s="1"/>
      <c r="IPZ9" s="1"/>
      <c r="IQA9" s="1"/>
      <c r="IQB9" s="1"/>
      <c r="IQC9" s="1"/>
      <c r="IQD9" s="1"/>
      <c r="IQE9" s="1"/>
      <c r="IQF9" s="1"/>
      <c r="IQG9" s="1"/>
      <c r="IQH9" s="1"/>
      <c r="IQI9" s="1"/>
      <c r="IQJ9" s="1"/>
      <c r="IQK9" s="1"/>
      <c r="IQL9" s="1"/>
      <c r="IQM9" s="1"/>
      <c r="IQN9" s="1"/>
      <c r="IQO9" s="1"/>
      <c r="IQP9" s="1"/>
      <c r="IQQ9" s="1"/>
      <c r="IQR9" s="1"/>
      <c r="IQS9" s="1"/>
      <c r="IQT9" s="1"/>
      <c r="IQU9" s="1"/>
      <c r="IQV9" s="1"/>
      <c r="IQW9" s="1"/>
      <c r="IQX9" s="1"/>
      <c r="IQY9" s="1"/>
      <c r="IQZ9" s="1"/>
      <c r="IRA9" s="1"/>
      <c r="IRB9" s="1"/>
      <c r="IRC9" s="1"/>
      <c r="IRD9" s="1"/>
      <c r="IRE9" s="1"/>
      <c r="IRF9" s="1"/>
      <c r="IRG9" s="1"/>
      <c r="IRH9" s="1"/>
      <c r="IRI9" s="1"/>
      <c r="IRJ9" s="1"/>
      <c r="IRK9" s="1"/>
      <c r="IRL9" s="1"/>
      <c r="IRM9" s="1"/>
      <c r="IRN9" s="1"/>
      <c r="IRO9" s="1"/>
      <c r="IRP9" s="1"/>
      <c r="IRQ9" s="1"/>
      <c r="IRR9" s="1"/>
      <c r="IRS9" s="1"/>
      <c r="IRT9" s="1"/>
      <c r="IRU9" s="1"/>
      <c r="IRV9" s="1"/>
      <c r="IRW9" s="1"/>
      <c r="IRX9" s="1"/>
      <c r="IRY9" s="1"/>
      <c r="IRZ9" s="1"/>
      <c r="ISA9" s="1"/>
      <c r="ISB9" s="1"/>
      <c r="ISC9" s="1"/>
      <c r="ISD9" s="1"/>
      <c r="ISE9" s="1"/>
      <c r="ISF9" s="1"/>
      <c r="ISG9" s="1"/>
      <c r="ISH9" s="1"/>
      <c r="ISI9" s="1"/>
      <c r="ISJ9" s="1"/>
      <c r="ISK9" s="1"/>
      <c r="ISL9" s="1"/>
      <c r="ISM9" s="1"/>
      <c r="ISN9" s="1"/>
      <c r="ISO9" s="1"/>
      <c r="ISP9" s="1"/>
      <c r="ISQ9" s="1"/>
      <c r="ISR9" s="1"/>
      <c r="ISS9" s="1"/>
      <c r="IST9" s="1"/>
      <c r="ISU9" s="1"/>
      <c r="ISV9" s="1"/>
      <c r="ISW9" s="1"/>
      <c r="ISX9" s="1"/>
      <c r="ISY9" s="1"/>
      <c r="ISZ9" s="1"/>
      <c r="ITA9" s="1"/>
      <c r="ITB9" s="1"/>
      <c r="ITC9" s="1"/>
      <c r="ITD9" s="1"/>
      <c r="ITE9" s="1"/>
      <c r="ITF9" s="1"/>
      <c r="ITG9" s="1"/>
      <c r="ITH9" s="1"/>
      <c r="ITI9" s="1"/>
      <c r="ITJ9" s="1"/>
      <c r="ITK9" s="1"/>
      <c r="ITL9" s="1"/>
      <c r="ITM9" s="1"/>
      <c r="ITN9" s="1"/>
      <c r="ITO9" s="1"/>
      <c r="ITP9" s="1"/>
      <c r="ITQ9" s="1"/>
      <c r="ITR9" s="1"/>
      <c r="ITS9" s="1"/>
      <c r="ITT9" s="1"/>
      <c r="ITU9" s="1"/>
      <c r="ITV9" s="1"/>
      <c r="ITW9" s="1"/>
      <c r="ITX9" s="1"/>
      <c r="ITY9" s="1"/>
      <c r="ITZ9" s="1"/>
      <c r="IUA9" s="1"/>
      <c r="IUB9" s="1"/>
      <c r="IUC9" s="1"/>
      <c r="IUD9" s="1"/>
      <c r="IUE9" s="1"/>
      <c r="IUF9" s="1"/>
      <c r="IUG9" s="1"/>
      <c r="IUH9" s="1"/>
      <c r="IUI9" s="1"/>
      <c r="IUJ9" s="1"/>
      <c r="IUK9" s="1"/>
      <c r="IUL9" s="1"/>
      <c r="IUM9" s="1"/>
      <c r="IUN9" s="1"/>
      <c r="IUO9" s="1"/>
      <c r="IUP9" s="1"/>
      <c r="IUQ9" s="1"/>
      <c r="IUR9" s="1"/>
      <c r="IUS9" s="1"/>
      <c r="IUT9" s="1"/>
      <c r="IUU9" s="1"/>
      <c r="IUV9" s="1"/>
      <c r="IUW9" s="1"/>
      <c r="IUX9" s="1"/>
      <c r="IUY9" s="1"/>
      <c r="IUZ9" s="1"/>
      <c r="IVA9" s="1"/>
      <c r="IVB9" s="1"/>
      <c r="IVC9" s="1"/>
      <c r="IVD9" s="1"/>
      <c r="IVE9" s="1"/>
      <c r="IVF9" s="1"/>
      <c r="IVG9" s="1"/>
      <c r="IVH9" s="1"/>
      <c r="IVI9" s="1"/>
      <c r="IVJ9" s="1"/>
      <c r="IVK9" s="1"/>
      <c r="IVL9" s="1"/>
      <c r="IVM9" s="1"/>
      <c r="IVN9" s="1"/>
      <c r="IVO9" s="1"/>
      <c r="IVP9" s="1"/>
      <c r="IVQ9" s="1"/>
      <c r="IVR9" s="1"/>
      <c r="IVS9" s="1"/>
      <c r="IVT9" s="1"/>
      <c r="IVU9" s="1"/>
      <c r="IVV9" s="1"/>
      <c r="IVW9" s="1"/>
      <c r="IVX9" s="1"/>
      <c r="IVY9" s="1"/>
      <c r="IVZ9" s="1"/>
      <c r="IWA9" s="1"/>
      <c r="IWB9" s="1"/>
      <c r="IWC9" s="1"/>
      <c r="IWD9" s="1"/>
      <c r="IWE9" s="1"/>
      <c r="IWF9" s="1"/>
      <c r="IWG9" s="1"/>
      <c r="IWH9" s="1"/>
      <c r="IWI9" s="1"/>
      <c r="IWJ9" s="1"/>
      <c r="IWK9" s="1"/>
      <c r="IWL9" s="1"/>
      <c r="IWM9" s="1"/>
      <c r="IWN9" s="1"/>
      <c r="IWO9" s="1"/>
      <c r="IWP9" s="1"/>
      <c r="IWQ9" s="1"/>
      <c r="IWR9" s="1"/>
      <c r="IWS9" s="1"/>
      <c r="IWT9" s="1"/>
      <c r="IWU9" s="1"/>
      <c r="IWV9" s="1"/>
      <c r="IWW9" s="1"/>
      <c r="IWX9" s="1"/>
      <c r="IWY9" s="1"/>
      <c r="IWZ9" s="1"/>
      <c r="IXA9" s="1"/>
      <c r="IXB9" s="1"/>
      <c r="IXC9" s="1"/>
      <c r="IXD9" s="1"/>
      <c r="IXE9" s="1"/>
      <c r="IXF9" s="1"/>
      <c r="IXG9" s="1"/>
      <c r="IXH9" s="1"/>
      <c r="IXI9" s="1"/>
      <c r="IXJ9" s="1"/>
      <c r="IXK9" s="1"/>
      <c r="IXL9" s="1"/>
      <c r="IXM9" s="1"/>
      <c r="IXN9" s="1"/>
      <c r="IXO9" s="1"/>
      <c r="IXP9" s="1"/>
      <c r="IXQ9" s="1"/>
      <c r="IXR9" s="1"/>
      <c r="IXS9" s="1"/>
      <c r="IXT9" s="1"/>
      <c r="IXU9" s="1"/>
      <c r="IXV9" s="1"/>
      <c r="IXW9" s="1"/>
      <c r="IXX9" s="1"/>
      <c r="IXY9" s="1"/>
      <c r="IXZ9" s="1"/>
      <c r="IYA9" s="1"/>
      <c r="IYB9" s="1"/>
      <c r="IYC9" s="1"/>
      <c r="IYD9" s="1"/>
      <c r="IYE9" s="1"/>
      <c r="IYF9" s="1"/>
      <c r="IYG9" s="1"/>
      <c r="IYH9" s="1"/>
      <c r="IYI9" s="1"/>
      <c r="IYJ9" s="1"/>
      <c r="IYK9" s="1"/>
      <c r="IYL9" s="1"/>
      <c r="IYM9" s="1"/>
      <c r="IYN9" s="1"/>
      <c r="IYO9" s="1"/>
      <c r="IYP9" s="1"/>
      <c r="IYQ9" s="1"/>
      <c r="IYR9" s="1"/>
      <c r="IYS9" s="1"/>
      <c r="IYT9" s="1"/>
      <c r="IYU9" s="1"/>
      <c r="IYV9" s="1"/>
      <c r="IYW9" s="1"/>
      <c r="IYX9" s="1"/>
      <c r="IYY9" s="1"/>
      <c r="IYZ9" s="1"/>
      <c r="IZA9" s="1"/>
      <c r="IZB9" s="1"/>
      <c r="IZC9" s="1"/>
      <c r="IZD9" s="1"/>
      <c r="IZE9" s="1"/>
      <c r="IZF9" s="1"/>
      <c r="IZG9" s="1"/>
      <c r="IZH9" s="1"/>
      <c r="IZI9" s="1"/>
      <c r="IZJ9" s="1"/>
      <c r="IZK9" s="1"/>
      <c r="IZL9" s="1"/>
      <c r="IZM9" s="1"/>
      <c r="IZN9" s="1"/>
      <c r="IZO9" s="1"/>
      <c r="IZP9" s="1"/>
      <c r="IZQ9" s="1"/>
      <c r="IZR9" s="1"/>
      <c r="IZS9" s="1"/>
      <c r="IZT9" s="1"/>
      <c r="IZU9" s="1"/>
      <c r="IZV9" s="1"/>
      <c r="IZW9" s="1"/>
      <c r="IZX9" s="1"/>
      <c r="IZY9" s="1"/>
      <c r="IZZ9" s="1"/>
      <c r="JAA9" s="1"/>
      <c r="JAB9" s="1"/>
      <c r="JAC9" s="1"/>
      <c r="JAD9" s="1"/>
      <c r="JAE9" s="1"/>
      <c r="JAF9" s="1"/>
      <c r="JAG9" s="1"/>
      <c r="JAH9" s="1"/>
      <c r="JAI9" s="1"/>
      <c r="JAJ9" s="1"/>
      <c r="JAK9" s="1"/>
      <c r="JAL9" s="1"/>
      <c r="JAM9" s="1"/>
      <c r="JAN9" s="1"/>
      <c r="JAO9" s="1"/>
      <c r="JAP9" s="1"/>
      <c r="JAQ9" s="1"/>
      <c r="JAR9" s="1"/>
      <c r="JAS9" s="1"/>
      <c r="JAT9" s="1"/>
      <c r="JAU9" s="1"/>
      <c r="JAV9" s="1"/>
      <c r="JAW9" s="1"/>
      <c r="JAX9" s="1"/>
      <c r="JAY9" s="1"/>
      <c r="JAZ9" s="1"/>
      <c r="JBA9" s="1"/>
      <c r="JBB9" s="1"/>
      <c r="JBC9" s="1"/>
      <c r="JBD9" s="1"/>
      <c r="JBE9" s="1"/>
      <c r="JBF9" s="1"/>
      <c r="JBG9" s="1"/>
      <c r="JBH9" s="1"/>
      <c r="JBI9" s="1"/>
      <c r="JBJ9" s="1"/>
      <c r="JBK9" s="1"/>
      <c r="JBL9" s="1"/>
      <c r="JBM9" s="1"/>
      <c r="JBN9" s="1"/>
      <c r="JBO9" s="1"/>
      <c r="JBP9" s="1"/>
      <c r="JBQ9" s="1"/>
      <c r="JBR9" s="1"/>
      <c r="JBS9" s="1"/>
      <c r="JBT9" s="1"/>
      <c r="JBU9" s="1"/>
      <c r="JBV9" s="1"/>
      <c r="JBW9" s="1"/>
      <c r="JBX9" s="1"/>
      <c r="JBY9" s="1"/>
      <c r="JBZ9" s="1"/>
      <c r="JCA9" s="1"/>
      <c r="JCB9" s="1"/>
      <c r="JCC9" s="1"/>
      <c r="JCD9" s="1"/>
      <c r="JCE9" s="1"/>
      <c r="JCF9" s="1"/>
      <c r="JCG9" s="1"/>
      <c r="JCH9" s="1"/>
      <c r="JCI9" s="1"/>
      <c r="JCJ9" s="1"/>
      <c r="JCK9" s="1"/>
      <c r="JCL9" s="1"/>
      <c r="JCM9" s="1"/>
      <c r="JCN9" s="1"/>
      <c r="JCO9" s="1"/>
      <c r="JCP9" s="1"/>
      <c r="JCQ9" s="1"/>
      <c r="JCR9" s="1"/>
      <c r="JCS9" s="1"/>
      <c r="JCT9" s="1"/>
      <c r="JCU9" s="1"/>
      <c r="JCV9" s="1"/>
      <c r="JCW9" s="1"/>
      <c r="JCX9" s="1"/>
      <c r="JCY9" s="1"/>
      <c r="JCZ9" s="1"/>
      <c r="JDA9" s="1"/>
      <c r="JDB9" s="1"/>
      <c r="JDC9" s="1"/>
      <c r="JDD9" s="1"/>
      <c r="JDE9" s="1"/>
      <c r="JDF9" s="1"/>
      <c r="JDG9" s="1"/>
      <c r="JDH9" s="1"/>
      <c r="JDI9" s="1"/>
      <c r="JDJ9" s="1"/>
      <c r="JDK9" s="1"/>
      <c r="JDL9" s="1"/>
      <c r="JDM9" s="1"/>
      <c r="JDN9" s="1"/>
      <c r="JDO9" s="1"/>
      <c r="JDP9" s="1"/>
      <c r="JDQ9" s="1"/>
      <c r="JDR9" s="1"/>
      <c r="JDS9" s="1"/>
      <c r="JDT9" s="1"/>
      <c r="JDU9" s="1"/>
      <c r="JDV9" s="1"/>
      <c r="JDW9" s="1"/>
      <c r="JDX9" s="1"/>
      <c r="JDY9" s="1"/>
      <c r="JDZ9" s="1"/>
      <c r="JEA9" s="1"/>
      <c r="JEB9" s="1"/>
      <c r="JEC9" s="1"/>
      <c r="JED9" s="1"/>
      <c r="JEE9" s="1"/>
      <c r="JEF9" s="1"/>
      <c r="JEG9" s="1"/>
      <c r="JEH9" s="1"/>
      <c r="JEI9" s="1"/>
      <c r="JEJ9" s="1"/>
      <c r="JEK9" s="1"/>
      <c r="JEL9" s="1"/>
      <c r="JEM9" s="1"/>
      <c r="JEN9" s="1"/>
      <c r="JEO9" s="1"/>
      <c r="JEP9" s="1"/>
      <c r="JEQ9" s="1"/>
      <c r="JER9" s="1"/>
      <c r="JES9" s="1"/>
      <c r="JET9" s="1"/>
      <c r="JEU9" s="1"/>
      <c r="JEV9" s="1"/>
      <c r="JEW9" s="1"/>
      <c r="JEX9" s="1"/>
      <c r="JEY9" s="1"/>
      <c r="JEZ9" s="1"/>
      <c r="JFA9" s="1"/>
      <c r="JFB9" s="1"/>
      <c r="JFC9" s="1"/>
      <c r="JFD9" s="1"/>
      <c r="JFE9" s="1"/>
      <c r="JFF9" s="1"/>
      <c r="JFG9" s="1"/>
      <c r="JFH9" s="1"/>
      <c r="JFI9" s="1"/>
      <c r="JFJ9" s="1"/>
      <c r="JFK9" s="1"/>
      <c r="JFL9" s="1"/>
      <c r="JFM9" s="1"/>
      <c r="JFN9" s="1"/>
      <c r="JFO9" s="1"/>
      <c r="JFP9" s="1"/>
      <c r="JFQ9" s="1"/>
      <c r="JFR9" s="1"/>
      <c r="JFS9" s="1"/>
      <c r="JFT9" s="1"/>
      <c r="JFU9" s="1"/>
      <c r="JFV9" s="1"/>
      <c r="JFW9" s="1"/>
      <c r="JFX9" s="1"/>
      <c r="JFY9" s="1"/>
      <c r="JFZ9" s="1"/>
      <c r="JGA9" s="1"/>
      <c r="JGB9" s="1"/>
      <c r="JGC9" s="1"/>
      <c r="JGD9" s="1"/>
      <c r="JGE9" s="1"/>
      <c r="JGF9" s="1"/>
      <c r="JGG9" s="1"/>
      <c r="JGH9" s="1"/>
      <c r="JGI9" s="1"/>
      <c r="JGJ9" s="1"/>
      <c r="JGK9" s="1"/>
      <c r="JGL9" s="1"/>
      <c r="JGM9" s="1"/>
      <c r="JGN9" s="1"/>
      <c r="JGO9" s="1"/>
      <c r="JGP9" s="1"/>
      <c r="JGQ9" s="1"/>
      <c r="JGR9" s="1"/>
      <c r="JGS9" s="1"/>
      <c r="JGT9" s="1"/>
      <c r="JGU9" s="1"/>
      <c r="JGV9" s="1"/>
      <c r="JGW9" s="1"/>
      <c r="JGX9" s="1"/>
      <c r="JGY9" s="1"/>
      <c r="JGZ9" s="1"/>
      <c r="JHA9" s="1"/>
      <c r="JHB9" s="1"/>
      <c r="JHC9" s="1"/>
      <c r="JHD9" s="1"/>
      <c r="JHE9" s="1"/>
      <c r="JHF9" s="1"/>
      <c r="JHG9" s="1"/>
      <c r="JHH9" s="1"/>
      <c r="JHI9" s="1"/>
      <c r="JHJ9" s="1"/>
      <c r="JHK9" s="1"/>
      <c r="JHL9" s="1"/>
      <c r="JHM9" s="1"/>
      <c r="JHN9" s="1"/>
      <c r="JHO9" s="1"/>
      <c r="JHP9" s="1"/>
      <c r="JHQ9" s="1"/>
      <c r="JHR9" s="1"/>
      <c r="JHS9" s="1"/>
      <c r="JHT9" s="1"/>
      <c r="JHU9" s="1"/>
      <c r="JHV9" s="1"/>
      <c r="JHW9" s="1"/>
      <c r="JHX9" s="1"/>
      <c r="JHY9" s="1"/>
      <c r="JHZ9" s="1"/>
      <c r="JIA9" s="1"/>
      <c r="JIB9" s="1"/>
      <c r="JIC9" s="1"/>
      <c r="JID9" s="1"/>
      <c r="JIE9" s="1"/>
      <c r="JIF9" s="1"/>
      <c r="JIG9" s="1"/>
      <c r="JIH9" s="1"/>
      <c r="JII9" s="1"/>
      <c r="JIJ9" s="1"/>
      <c r="JIK9" s="1"/>
      <c r="JIL9" s="1"/>
      <c r="JIM9" s="1"/>
      <c r="JIN9" s="1"/>
      <c r="JIO9" s="1"/>
      <c r="JIP9" s="1"/>
      <c r="JIQ9" s="1"/>
      <c r="JIR9" s="1"/>
      <c r="JIS9" s="1"/>
      <c r="JIT9" s="1"/>
      <c r="JIU9" s="1"/>
      <c r="JIV9" s="1"/>
      <c r="JIW9" s="1"/>
      <c r="JIX9" s="1"/>
      <c r="JIY9" s="1"/>
      <c r="JIZ9" s="1"/>
      <c r="JJA9" s="1"/>
      <c r="JJB9" s="1"/>
      <c r="JJC9" s="1"/>
      <c r="JJD9" s="1"/>
      <c r="JJE9" s="1"/>
      <c r="JJF9" s="1"/>
      <c r="JJG9" s="1"/>
      <c r="JJH9" s="1"/>
      <c r="JJI9" s="1"/>
      <c r="JJJ9" s="1"/>
      <c r="JJK9" s="1"/>
      <c r="JJL9" s="1"/>
      <c r="JJM9" s="1"/>
      <c r="JJN9" s="1"/>
      <c r="JJO9" s="1"/>
      <c r="JJP9" s="1"/>
      <c r="JJQ9" s="1"/>
      <c r="JJR9" s="1"/>
      <c r="JJS9" s="1"/>
      <c r="JJT9" s="1"/>
      <c r="JJU9" s="1"/>
      <c r="JJV9" s="1"/>
      <c r="JJW9" s="1"/>
      <c r="JJX9" s="1"/>
      <c r="JJY9" s="1"/>
      <c r="JJZ9" s="1"/>
      <c r="JKA9" s="1"/>
      <c r="JKB9" s="1"/>
      <c r="JKC9" s="1"/>
      <c r="JKD9" s="1"/>
      <c r="JKE9" s="1"/>
      <c r="JKF9" s="1"/>
      <c r="JKG9" s="1"/>
      <c r="JKH9" s="1"/>
      <c r="JKI9" s="1"/>
      <c r="JKJ9" s="1"/>
      <c r="JKK9" s="1"/>
      <c r="JKL9" s="1"/>
      <c r="JKM9" s="1"/>
      <c r="JKN9" s="1"/>
      <c r="JKO9" s="1"/>
      <c r="JKP9" s="1"/>
      <c r="JKQ9" s="1"/>
      <c r="JKR9" s="1"/>
      <c r="JKS9" s="1"/>
      <c r="JKT9" s="1"/>
      <c r="JKU9" s="1"/>
      <c r="JKV9" s="1"/>
      <c r="JKW9" s="1"/>
      <c r="JKX9" s="1"/>
      <c r="JKY9" s="1"/>
      <c r="JKZ9" s="1"/>
      <c r="JLA9" s="1"/>
      <c r="JLB9" s="1"/>
      <c r="JLC9" s="1"/>
      <c r="JLD9" s="1"/>
      <c r="JLE9" s="1"/>
      <c r="JLF9" s="1"/>
      <c r="JLG9" s="1"/>
      <c r="JLH9" s="1"/>
      <c r="JLI9" s="1"/>
      <c r="JLJ9" s="1"/>
      <c r="JLK9" s="1"/>
      <c r="JLL9" s="1"/>
      <c r="JLM9" s="1"/>
      <c r="JLN9" s="1"/>
      <c r="JLO9" s="1"/>
      <c r="JLP9" s="1"/>
      <c r="JLQ9" s="1"/>
      <c r="JLR9" s="1"/>
      <c r="JLS9" s="1"/>
      <c r="JLT9" s="1"/>
      <c r="JLU9" s="1"/>
      <c r="JLV9" s="1"/>
      <c r="JLW9" s="1"/>
      <c r="JLX9" s="1"/>
      <c r="JLY9" s="1"/>
      <c r="JLZ9" s="1"/>
      <c r="JMA9" s="1"/>
      <c r="JMB9" s="1"/>
      <c r="JMC9" s="1"/>
      <c r="JMD9" s="1"/>
      <c r="JME9" s="1"/>
      <c r="JMF9" s="1"/>
      <c r="JMG9" s="1"/>
      <c r="JMH9" s="1"/>
      <c r="JMI9" s="1"/>
      <c r="JMJ9" s="1"/>
      <c r="JMK9" s="1"/>
      <c r="JML9" s="1"/>
      <c r="JMM9" s="1"/>
      <c r="JMN9" s="1"/>
      <c r="JMO9" s="1"/>
      <c r="JMP9" s="1"/>
      <c r="JMQ9" s="1"/>
      <c r="JMR9" s="1"/>
      <c r="JMS9" s="1"/>
      <c r="JMT9" s="1"/>
      <c r="JMU9" s="1"/>
      <c r="JMV9" s="1"/>
      <c r="JMW9" s="1"/>
      <c r="JMX9" s="1"/>
      <c r="JMY9" s="1"/>
      <c r="JMZ9" s="1"/>
      <c r="JNA9" s="1"/>
      <c r="JNB9" s="1"/>
      <c r="JNC9" s="1"/>
      <c r="JND9" s="1"/>
      <c r="JNE9" s="1"/>
      <c r="JNF9" s="1"/>
      <c r="JNG9" s="1"/>
      <c r="JNH9" s="1"/>
      <c r="JNI9" s="1"/>
      <c r="JNJ9" s="1"/>
      <c r="JNK9" s="1"/>
      <c r="JNL9" s="1"/>
      <c r="JNM9" s="1"/>
      <c r="JNN9" s="1"/>
      <c r="JNO9" s="1"/>
      <c r="JNP9" s="1"/>
      <c r="JNQ9" s="1"/>
      <c r="JNR9" s="1"/>
      <c r="JNS9" s="1"/>
      <c r="JNT9" s="1"/>
      <c r="JNU9" s="1"/>
      <c r="JNV9" s="1"/>
      <c r="JNW9" s="1"/>
      <c r="JNX9" s="1"/>
      <c r="JNY9" s="1"/>
      <c r="JNZ9" s="1"/>
      <c r="JOA9" s="1"/>
      <c r="JOB9" s="1"/>
      <c r="JOC9" s="1"/>
      <c r="JOD9" s="1"/>
      <c r="JOE9" s="1"/>
      <c r="JOF9" s="1"/>
      <c r="JOG9" s="1"/>
      <c r="JOH9" s="1"/>
      <c r="JOI9" s="1"/>
      <c r="JOJ9" s="1"/>
      <c r="JOK9" s="1"/>
      <c r="JOL9" s="1"/>
      <c r="JOM9" s="1"/>
      <c r="JON9" s="1"/>
      <c r="JOO9" s="1"/>
      <c r="JOP9" s="1"/>
      <c r="JOQ9" s="1"/>
      <c r="JOR9" s="1"/>
      <c r="JOS9" s="1"/>
      <c r="JOT9" s="1"/>
      <c r="JOU9" s="1"/>
      <c r="JOV9" s="1"/>
      <c r="JOW9" s="1"/>
      <c r="JOX9" s="1"/>
      <c r="JOY9" s="1"/>
      <c r="JOZ9" s="1"/>
      <c r="JPA9" s="1"/>
      <c r="JPB9" s="1"/>
      <c r="JPC9" s="1"/>
      <c r="JPD9" s="1"/>
      <c r="JPE9" s="1"/>
      <c r="JPF9" s="1"/>
      <c r="JPG9" s="1"/>
      <c r="JPH9" s="1"/>
      <c r="JPI9" s="1"/>
      <c r="JPJ9" s="1"/>
      <c r="JPK9" s="1"/>
      <c r="JPL9" s="1"/>
      <c r="JPM9" s="1"/>
      <c r="JPN9" s="1"/>
      <c r="JPO9" s="1"/>
      <c r="JPP9" s="1"/>
      <c r="JPQ9" s="1"/>
      <c r="JPR9" s="1"/>
      <c r="JPS9" s="1"/>
      <c r="JPT9" s="1"/>
      <c r="JPU9" s="1"/>
      <c r="JPV9" s="1"/>
      <c r="JPW9" s="1"/>
      <c r="JPX9" s="1"/>
      <c r="JPY9" s="1"/>
      <c r="JPZ9" s="1"/>
      <c r="JQA9" s="1"/>
      <c r="JQB9" s="1"/>
      <c r="JQC9" s="1"/>
      <c r="JQD9" s="1"/>
      <c r="JQE9" s="1"/>
      <c r="JQF9" s="1"/>
      <c r="JQG9" s="1"/>
      <c r="JQH9" s="1"/>
      <c r="JQI9" s="1"/>
      <c r="JQJ9" s="1"/>
      <c r="JQK9" s="1"/>
      <c r="JQL9" s="1"/>
      <c r="JQM9" s="1"/>
      <c r="JQN9" s="1"/>
      <c r="JQO9" s="1"/>
      <c r="JQP9" s="1"/>
      <c r="JQQ9" s="1"/>
      <c r="JQR9" s="1"/>
      <c r="JQS9" s="1"/>
      <c r="JQT9" s="1"/>
      <c r="JQU9" s="1"/>
      <c r="JQV9" s="1"/>
      <c r="JQW9" s="1"/>
      <c r="JQX9" s="1"/>
      <c r="JQY9" s="1"/>
      <c r="JQZ9" s="1"/>
      <c r="JRA9" s="1"/>
      <c r="JRB9" s="1"/>
      <c r="JRC9" s="1"/>
      <c r="JRD9" s="1"/>
      <c r="JRE9" s="1"/>
      <c r="JRF9" s="1"/>
      <c r="JRG9" s="1"/>
      <c r="JRH9" s="1"/>
      <c r="JRI9" s="1"/>
      <c r="JRJ9" s="1"/>
      <c r="JRK9" s="1"/>
      <c r="JRL9" s="1"/>
      <c r="JRM9" s="1"/>
      <c r="JRN9" s="1"/>
      <c r="JRO9" s="1"/>
      <c r="JRP9" s="1"/>
      <c r="JRQ9" s="1"/>
      <c r="JRR9" s="1"/>
      <c r="JRS9" s="1"/>
      <c r="JRT9" s="1"/>
      <c r="JRU9" s="1"/>
      <c r="JRV9" s="1"/>
      <c r="JRW9" s="1"/>
      <c r="JRX9" s="1"/>
      <c r="JRY9" s="1"/>
      <c r="JRZ9" s="1"/>
      <c r="JSA9" s="1"/>
      <c r="JSB9" s="1"/>
      <c r="JSC9" s="1"/>
      <c r="JSD9" s="1"/>
      <c r="JSE9" s="1"/>
      <c r="JSF9" s="1"/>
      <c r="JSG9" s="1"/>
      <c r="JSH9" s="1"/>
      <c r="JSI9" s="1"/>
      <c r="JSJ9" s="1"/>
      <c r="JSK9" s="1"/>
      <c r="JSL9" s="1"/>
      <c r="JSM9" s="1"/>
      <c r="JSN9" s="1"/>
      <c r="JSO9" s="1"/>
      <c r="JSP9" s="1"/>
      <c r="JSQ9" s="1"/>
      <c r="JSR9" s="1"/>
      <c r="JSS9" s="1"/>
      <c r="JST9" s="1"/>
      <c r="JSU9" s="1"/>
      <c r="JSV9" s="1"/>
      <c r="JSW9" s="1"/>
      <c r="JSX9" s="1"/>
      <c r="JSY9" s="1"/>
      <c r="JSZ9" s="1"/>
      <c r="JTA9" s="1"/>
      <c r="JTB9" s="1"/>
      <c r="JTC9" s="1"/>
      <c r="JTD9" s="1"/>
      <c r="JTE9" s="1"/>
      <c r="JTF9" s="1"/>
      <c r="JTG9" s="1"/>
      <c r="JTH9" s="1"/>
      <c r="JTI9" s="1"/>
      <c r="JTJ9" s="1"/>
      <c r="JTK9" s="1"/>
      <c r="JTL9" s="1"/>
      <c r="JTM9" s="1"/>
      <c r="JTN9" s="1"/>
      <c r="JTO9" s="1"/>
      <c r="JTP9" s="1"/>
      <c r="JTQ9" s="1"/>
      <c r="JTR9" s="1"/>
      <c r="JTS9" s="1"/>
      <c r="JTT9" s="1"/>
      <c r="JTU9" s="1"/>
      <c r="JTV9" s="1"/>
      <c r="JTW9" s="1"/>
      <c r="JTX9" s="1"/>
      <c r="JTY9" s="1"/>
      <c r="JTZ9" s="1"/>
      <c r="JUA9" s="1"/>
      <c r="JUB9" s="1"/>
      <c r="JUC9" s="1"/>
      <c r="JUD9" s="1"/>
      <c r="JUE9" s="1"/>
      <c r="JUF9" s="1"/>
      <c r="JUG9" s="1"/>
      <c r="JUH9" s="1"/>
      <c r="JUI9" s="1"/>
      <c r="JUJ9" s="1"/>
      <c r="JUK9" s="1"/>
      <c r="JUL9" s="1"/>
      <c r="JUM9" s="1"/>
      <c r="JUN9" s="1"/>
      <c r="JUO9" s="1"/>
      <c r="JUP9" s="1"/>
      <c r="JUQ9" s="1"/>
      <c r="JUR9" s="1"/>
      <c r="JUS9" s="1"/>
      <c r="JUT9" s="1"/>
      <c r="JUU9" s="1"/>
      <c r="JUV9" s="1"/>
      <c r="JUW9" s="1"/>
      <c r="JUX9" s="1"/>
      <c r="JUY9" s="1"/>
      <c r="JUZ9" s="1"/>
      <c r="JVA9" s="1"/>
      <c r="JVB9" s="1"/>
      <c r="JVC9" s="1"/>
      <c r="JVD9" s="1"/>
      <c r="JVE9" s="1"/>
      <c r="JVF9" s="1"/>
      <c r="JVG9" s="1"/>
      <c r="JVH9" s="1"/>
      <c r="JVI9" s="1"/>
      <c r="JVJ9" s="1"/>
      <c r="JVK9" s="1"/>
      <c r="JVL9" s="1"/>
      <c r="JVM9" s="1"/>
      <c r="JVN9" s="1"/>
      <c r="JVO9" s="1"/>
      <c r="JVP9" s="1"/>
      <c r="JVQ9" s="1"/>
      <c r="JVR9" s="1"/>
      <c r="JVS9" s="1"/>
      <c r="JVT9" s="1"/>
      <c r="JVU9" s="1"/>
      <c r="JVV9" s="1"/>
      <c r="JVW9" s="1"/>
      <c r="JVX9" s="1"/>
      <c r="JVY9" s="1"/>
      <c r="JVZ9" s="1"/>
      <c r="JWA9" s="1"/>
      <c r="JWB9" s="1"/>
      <c r="JWC9" s="1"/>
      <c r="JWD9" s="1"/>
      <c r="JWE9" s="1"/>
      <c r="JWF9" s="1"/>
      <c r="JWG9" s="1"/>
      <c r="JWH9" s="1"/>
      <c r="JWI9" s="1"/>
      <c r="JWJ9" s="1"/>
      <c r="JWK9" s="1"/>
      <c r="JWL9" s="1"/>
      <c r="JWM9" s="1"/>
      <c r="JWN9" s="1"/>
      <c r="JWO9" s="1"/>
      <c r="JWP9" s="1"/>
      <c r="JWQ9" s="1"/>
      <c r="JWR9" s="1"/>
      <c r="JWS9" s="1"/>
      <c r="JWT9" s="1"/>
      <c r="JWU9" s="1"/>
      <c r="JWV9" s="1"/>
      <c r="JWW9" s="1"/>
      <c r="JWX9" s="1"/>
      <c r="JWY9" s="1"/>
      <c r="JWZ9" s="1"/>
      <c r="JXA9" s="1"/>
      <c r="JXB9" s="1"/>
      <c r="JXC9" s="1"/>
      <c r="JXD9" s="1"/>
      <c r="JXE9" s="1"/>
      <c r="JXF9" s="1"/>
      <c r="JXG9" s="1"/>
      <c r="JXH9" s="1"/>
      <c r="JXI9" s="1"/>
      <c r="JXJ9" s="1"/>
      <c r="JXK9" s="1"/>
      <c r="JXL9" s="1"/>
      <c r="JXM9" s="1"/>
      <c r="JXN9" s="1"/>
      <c r="JXO9" s="1"/>
      <c r="JXP9" s="1"/>
      <c r="JXQ9" s="1"/>
      <c r="JXR9" s="1"/>
      <c r="JXS9" s="1"/>
      <c r="JXT9" s="1"/>
      <c r="JXU9" s="1"/>
      <c r="JXV9" s="1"/>
      <c r="JXW9" s="1"/>
      <c r="JXX9" s="1"/>
      <c r="JXY9" s="1"/>
      <c r="JXZ9" s="1"/>
      <c r="JYA9" s="1"/>
      <c r="JYB9" s="1"/>
      <c r="JYC9" s="1"/>
      <c r="JYD9" s="1"/>
      <c r="JYE9" s="1"/>
      <c r="JYF9" s="1"/>
      <c r="JYG9" s="1"/>
      <c r="JYH9" s="1"/>
      <c r="JYI9" s="1"/>
      <c r="JYJ9" s="1"/>
      <c r="JYK9" s="1"/>
      <c r="JYL9" s="1"/>
      <c r="JYM9" s="1"/>
      <c r="JYN9" s="1"/>
      <c r="JYO9" s="1"/>
      <c r="JYP9" s="1"/>
      <c r="JYQ9" s="1"/>
      <c r="JYR9" s="1"/>
      <c r="JYS9" s="1"/>
      <c r="JYT9" s="1"/>
      <c r="JYU9" s="1"/>
      <c r="JYV9" s="1"/>
      <c r="JYW9" s="1"/>
      <c r="JYX9" s="1"/>
      <c r="JYY9" s="1"/>
      <c r="JYZ9" s="1"/>
      <c r="JZA9" s="1"/>
      <c r="JZB9" s="1"/>
      <c r="JZC9" s="1"/>
      <c r="JZD9" s="1"/>
      <c r="JZE9" s="1"/>
      <c r="JZF9" s="1"/>
      <c r="JZG9" s="1"/>
      <c r="JZH9" s="1"/>
      <c r="JZI9" s="1"/>
      <c r="JZJ9" s="1"/>
      <c r="JZK9" s="1"/>
      <c r="JZL9" s="1"/>
      <c r="JZM9" s="1"/>
      <c r="JZN9" s="1"/>
      <c r="JZO9" s="1"/>
      <c r="JZP9" s="1"/>
      <c r="JZQ9" s="1"/>
      <c r="JZR9" s="1"/>
      <c r="JZS9" s="1"/>
      <c r="JZT9" s="1"/>
      <c r="JZU9" s="1"/>
      <c r="JZV9" s="1"/>
      <c r="JZW9" s="1"/>
      <c r="JZX9" s="1"/>
      <c r="JZY9" s="1"/>
      <c r="JZZ9" s="1"/>
      <c r="KAA9" s="1"/>
      <c r="KAB9" s="1"/>
      <c r="KAC9" s="1"/>
      <c r="KAD9" s="1"/>
      <c r="KAE9" s="1"/>
      <c r="KAF9" s="1"/>
      <c r="KAG9" s="1"/>
      <c r="KAH9" s="1"/>
      <c r="KAI9" s="1"/>
      <c r="KAJ9" s="1"/>
      <c r="KAK9" s="1"/>
      <c r="KAL9" s="1"/>
      <c r="KAM9" s="1"/>
      <c r="KAN9" s="1"/>
      <c r="KAO9" s="1"/>
      <c r="KAP9" s="1"/>
      <c r="KAQ9" s="1"/>
      <c r="KAR9" s="1"/>
      <c r="KAS9" s="1"/>
      <c r="KAT9" s="1"/>
      <c r="KAU9" s="1"/>
      <c r="KAV9" s="1"/>
      <c r="KAW9" s="1"/>
      <c r="KAX9" s="1"/>
      <c r="KAY9" s="1"/>
      <c r="KAZ9" s="1"/>
      <c r="KBA9" s="1"/>
      <c r="KBB9" s="1"/>
      <c r="KBC9" s="1"/>
      <c r="KBD9" s="1"/>
      <c r="KBE9" s="1"/>
      <c r="KBF9" s="1"/>
      <c r="KBG9" s="1"/>
      <c r="KBH9" s="1"/>
      <c r="KBI9" s="1"/>
      <c r="KBJ9" s="1"/>
      <c r="KBK9" s="1"/>
      <c r="KBL9" s="1"/>
      <c r="KBM9" s="1"/>
      <c r="KBN9" s="1"/>
      <c r="KBO9" s="1"/>
      <c r="KBP9" s="1"/>
      <c r="KBQ9" s="1"/>
      <c r="KBR9" s="1"/>
      <c r="KBS9" s="1"/>
      <c r="KBT9" s="1"/>
      <c r="KBU9" s="1"/>
      <c r="KBV9" s="1"/>
      <c r="KBW9" s="1"/>
      <c r="KBX9" s="1"/>
      <c r="KBY9" s="1"/>
      <c r="KBZ9" s="1"/>
      <c r="KCA9" s="1"/>
      <c r="KCB9" s="1"/>
      <c r="KCC9" s="1"/>
      <c r="KCD9" s="1"/>
      <c r="KCE9" s="1"/>
      <c r="KCF9" s="1"/>
      <c r="KCG9" s="1"/>
      <c r="KCH9" s="1"/>
      <c r="KCI9" s="1"/>
      <c r="KCJ9" s="1"/>
      <c r="KCK9" s="1"/>
      <c r="KCL9" s="1"/>
      <c r="KCM9" s="1"/>
      <c r="KCN9" s="1"/>
      <c r="KCO9" s="1"/>
      <c r="KCP9" s="1"/>
      <c r="KCQ9" s="1"/>
      <c r="KCR9" s="1"/>
      <c r="KCS9" s="1"/>
      <c r="KCT9" s="1"/>
      <c r="KCU9" s="1"/>
      <c r="KCV9" s="1"/>
      <c r="KCW9" s="1"/>
      <c r="KCX9" s="1"/>
      <c r="KCY9" s="1"/>
      <c r="KCZ9" s="1"/>
      <c r="KDA9" s="1"/>
      <c r="KDB9" s="1"/>
      <c r="KDC9" s="1"/>
      <c r="KDD9" s="1"/>
      <c r="KDE9" s="1"/>
      <c r="KDF9" s="1"/>
      <c r="KDG9" s="1"/>
      <c r="KDH9" s="1"/>
      <c r="KDI9" s="1"/>
      <c r="KDJ9" s="1"/>
      <c r="KDK9" s="1"/>
      <c r="KDL9" s="1"/>
      <c r="KDM9" s="1"/>
      <c r="KDN9" s="1"/>
      <c r="KDO9" s="1"/>
      <c r="KDP9" s="1"/>
      <c r="KDQ9" s="1"/>
      <c r="KDR9" s="1"/>
      <c r="KDS9" s="1"/>
      <c r="KDT9" s="1"/>
      <c r="KDU9" s="1"/>
      <c r="KDV9" s="1"/>
      <c r="KDW9" s="1"/>
      <c r="KDX9" s="1"/>
      <c r="KDY9" s="1"/>
      <c r="KDZ9" s="1"/>
      <c r="KEA9" s="1"/>
      <c r="KEB9" s="1"/>
      <c r="KEC9" s="1"/>
      <c r="KED9" s="1"/>
      <c r="KEE9" s="1"/>
      <c r="KEF9" s="1"/>
      <c r="KEG9" s="1"/>
      <c r="KEH9" s="1"/>
      <c r="KEI9" s="1"/>
      <c r="KEJ9" s="1"/>
      <c r="KEK9" s="1"/>
      <c r="KEL9" s="1"/>
      <c r="KEM9" s="1"/>
      <c r="KEN9" s="1"/>
      <c r="KEO9" s="1"/>
      <c r="KEP9" s="1"/>
      <c r="KEQ9" s="1"/>
      <c r="KER9" s="1"/>
      <c r="KES9" s="1"/>
      <c r="KET9" s="1"/>
      <c r="KEU9" s="1"/>
      <c r="KEV9" s="1"/>
      <c r="KEW9" s="1"/>
      <c r="KEX9" s="1"/>
      <c r="KEY9" s="1"/>
      <c r="KEZ9" s="1"/>
      <c r="KFA9" s="1"/>
      <c r="KFB9" s="1"/>
      <c r="KFC9" s="1"/>
      <c r="KFD9" s="1"/>
      <c r="KFE9" s="1"/>
      <c r="KFF9" s="1"/>
      <c r="KFG9" s="1"/>
      <c r="KFH9" s="1"/>
      <c r="KFI9" s="1"/>
      <c r="KFJ9" s="1"/>
      <c r="KFK9" s="1"/>
      <c r="KFL9" s="1"/>
      <c r="KFM9" s="1"/>
      <c r="KFN9" s="1"/>
      <c r="KFO9" s="1"/>
      <c r="KFP9" s="1"/>
      <c r="KFQ9" s="1"/>
      <c r="KFR9" s="1"/>
      <c r="KFS9" s="1"/>
      <c r="KFT9" s="1"/>
      <c r="KFU9" s="1"/>
      <c r="KFV9" s="1"/>
      <c r="KFW9" s="1"/>
      <c r="KFX9" s="1"/>
      <c r="KFY9" s="1"/>
      <c r="KFZ9" s="1"/>
      <c r="KGA9" s="1"/>
      <c r="KGB9" s="1"/>
      <c r="KGC9" s="1"/>
      <c r="KGD9" s="1"/>
      <c r="KGE9" s="1"/>
      <c r="KGF9" s="1"/>
      <c r="KGG9" s="1"/>
      <c r="KGH9" s="1"/>
      <c r="KGI9" s="1"/>
      <c r="KGJ9" s="1"/>
      <c r="KGK9" s="1"/>
      <c r="KGL9" s="1"/>
      <c r="KGM9" s="1"/>
      <c r="KGN9" s="1"/>
      <c r="KGO9" s="1"/>
      <c r="KGP9" s="1"/>
      <c r="KGQ9" s="1"/>
      <c r="KGR9" s="1"/>
      <c r="KGS9" s="1"/>
      <c r="KGT9" s="1"/>
      <c r="KGU9" s="1"/>
      <c r="KGV9" s="1"/>
      <c r="KGW9" s="1"/>
      <c r="KGX9" s="1"/>
      <c r="KGY9" s="1"/>
      <c r="KGZ9" s="1"/>
      <c r="KHA9" s="1"/>
      <c r="KHB9" s="1"/>
      <c r="KHC9" s="1"/>
      <c r="KHD9" s="1"/>
      <c r="KHE9" s="1"/>
      <c r="KHF9" s="1"/>
      <c r="KHG9" s="1"/>
      <c r="KHH9" s="1"/>
      <c r="KHI9" s="1"/>
      <c r="KHJ9" s="1"/>
      <c r="KHK9" s="1"/>
      <c r="KHL9" s="1"/>
      <c r="KHM9" s="1"/>
      <c r="KHN9" s="1"/>
      <c r="KHO9" s="1"/>
      <c r="KHP9" s="1"/>
      <c r="KHQ9" s="1"/>
      <c r="KHR9" s="1"/>
      <c r="KHS9" s="1"/>
      <c r="KHT9" s="1"/>
      <c r="KHU9" s="1"/>
      <c r="KHV9" s="1"/>
      <c r="KHW9" s="1"/>
      <c r="KHX9" s="1"/>
      <c r="KHY9" s="1"/>
      <c r="KHZ9" s="1"/>
      <c r="KIA9" s="1"/>
      <c r="KIB9" s="1"/>
      <c r="KIC9" s="1"/>
      <c r="KID9" s="1"/>
      <c r="KIE9" s="1"/>
      <c r="KIF9" s="1"/>
      <c r="KIG9" s="1"/>
      <c r="KIH9" s="1"/>
      <c r="KII9" s="1"/>
      <c r="KIJ9" s="1"/>
      <c r="KIK9" s="1"/>
      <c r="KIL9" s="1"/>
      <c r="KIM9" s="1"/>
      <c r="KIN9" s="1"/>
      <c r="KIO9" s="1"/>
      <c r="KIP9" s="1"/>
      <c r="KIQ9" s="1"/>
      <c r="KIR9" s="1"/>
      <c r="KIS9" s="1"/>
      <c r="KIT9" s="1"/>
      <c r="KIU9" s="1"/>
      <c r="KIV9" s="1"/>
      <c r="KIW9" s="1"/>
      <c r="KIX9" s="1"/>
      <c r="KIY9" s="1"/>
      <c r="KIZ9" s="1"/>
      <c r="KJA9" s="1"/>
      <c r="KJB9" s="1"/>
      <c r="KJC9" s="1"/>
      <c r="KJD9" s="1"/>
      <c r="KJE9" s="1"/>
      <c r="KJF9" s="1"/>
      <c r="KJG9" s="1"/>
      <c r="KJH9" s="1"/>
      <c r="KJI9" s="1"/>
      <c r="KJJ9" s="1"/>
      <c r="KJK9" s="1"/>
      <c r="KJL9" s="1"/>
      <c r="KJM9" s="1"/>
      <c r="KJN9" s="1"/>
      <c r="KJO9" s="1"/>
      <c r="KJP9" s="1"/>
      <c r="KJQ9" s="1"/>
      <c r="KJR9" s="1"/>
      <c r="KJS9" s="1"/>
      <c r="KJT9" s="1"/>
      <c r="KJU9" s="1"/>
      <c r="KJV9" s="1"/>
      <c r="KJW9" s="1"/>
      <c r="KJX9" s="1"/>
      <c r="KJY9" s="1"/>
      <c r="KJZ9" s="1"/>
      <c r="KKA9" s="1"/>
      <c r="KKB9" s="1"/>
      <c r="KKC9" s="1"/>
      <c r="KKD9" s="1"/>
      <c r="KKE9" s="1"/>
      <c r="KKF9" s="1"/>
      <c r="KKG9" s="1"/>
      <c r="KKH9" s="1"/>
      <c r="KKI9" s="1"/>
      <c r="KKJ9" s="1"/>
      <c r="KKK9" s="1"/>
      <c r="KKL9" s="1"/>
      <c r="KKM9" s="1"/>
      <c r="KKN9" s="1"/>
      <c r="KKO9" s="1"/>
      <c r="KKP9" s="1"/>
      <c r="KKQ9" s="1"/>
      <c r="KKR9" s="1"/>
      <c r="KKS9" s="1"/>
      <c r="KKT9" s="1"/>
      <c r="KKU9" s="1"/>
      <c r="KKV9" s="1"/>
      <c r="KKW9" s="1"/>
      <c r="KKX9" s="1"/>
      <c r="KKY9" s="1"/>
      <c r="KKZ9" s="1"/>
      <c r="KLA9" s="1"/>
      <c r="KLB9" s="1"/>
      <c r="KLC9" s="1"/>
      <c r="KLD9" s="1"/>
      <c r="KLE9" s="1"/>
      <c r="KLF9" s="1"/>
      <c r="KLG9" s="1"/>
      <c r="KLH9" s="1"/>
      <c r="KLI9" s="1"/>
      <c r="KLJ9" s="1"/>
      <c r="KLK9" s="1"/>
      <c r="KLL9" s="1"/>
      <c r="KLM9" s="1"/>
      <c r="KLN9" s="1"/>
      <c r="KLO9" s="1"/>
      <c r="KLP9" s="1"/>
      <c r="KLQ9" s="1"/>
      <c r="KLR9" s="1"/>
      <c r="KLS9" s="1"/>
      <c r="KLT9" s="1"/>
      <c r="KLU9" s="1"/>
      <c r="KLV9" s="1"/>
      <c r="KLW9" s="1"/>
      <c r="KLX9" s="1"/>
      <c r="KLY9" s="1"/>
      <c r="KLZ9" s="1"/>
      <c r="KMA9" s="1"/>
      <c r="KMB9" s="1"/>
      <c r="KMC9" s="1"/>
      <c r="KMD9" s="1"/>
      <c r="KME9" s="1"/>
      <c r="KMF9" s="1"/>
      <c r="KMG9" s="1"/>
      <c r="KMH9" s="1"/>
      <c r="KMI9" s="1"/>
      <c r="KMJ9" s="1"/>
      <c r="KMK9" s="1"/>
      <c r="KML9" s="1"/>
      <c r="KMM9" s="1"/>
      <c r="KMN9" s="1"/>
      <c r="KMO9" s="1"/>
      <c r="KMP9" s="1"/>
      <c r="KMQ9" s="1"/>
      <c r="KMR9" s="1"/>
      <c r="KMS9" s="1"/>
      <c r="KMT9" s="1"/>
      <c r="KMU9" s="1"/>
      <c r="KMV9" s="1"/>
      <c r="KMW9" s="1"/>
      <c r="KMX9" s="1"/>
      <c r="KMY9" s="1"/>
      <c r="KMZ9" s="1"/>
      <c r="KNA9" s="1"/>
      <c r="KNB9" s="1"/>
      <c r="KNC9" s="1"/>
      <c r="KND9" s="1"/>
      <c r="KNE9" s="1"/>
      <c r="KNF9" s="1"/>
      <c r="KNG9" s="1"/>
      <c r="KNH9" s="1"/>
      <c r="KNI9" s="1"/>
      <c r="KNJ9" s="1"/>
      <c r="KNK9" s="1"/>
      <c r="KNL9" s="1"/>
      <c r="KNM9" s="1"/>
      <c r="KNN9" s="1"/>
      <c r="KNO9" s="1"/>
      <c r="KNP9" s="1"/>
      <c r="KNQ9" s="1"/>
      <c r="KNR9" s="1"/>
      <c r="KNS9" s="1"/>
      <c r="KNT9" s="1"/>
      <c r="KNU9" s="1"/>
      <c r="KNV9" s="1"/>
      <c r="KNW9" s="1"/>
      <c r="KNX9" s="1"/>
      <c r="KNY9" s="1"/>
      <c r="KNZ9" s="1"/>
      <c r="KOA9" s="1"/>
      <c r="KOB9" s="1"/>
      <c r="KOC9" s="1"/>
      <c r="KOD9" s="1"/>
      <c r="KOE9" s="1"/>
      <c r="KOF9" s="1"/>
      <c r="KOG9" s="1"/>
      <c r="KOH9" s="1"/>
      <c r="KOI9" s="1"/>
      <c r="KOJ9" s="1"/>
      <c r="KOK9" s="1"/>
      <c r="KOL9" s="1"/>
      <c r="KOM9" s="1"/>
      <c r="KON9" s="1"/>
      <c r="KOO9" s="1"/>
      <c r="KOP9" s="1"/>
      <c r="KOQ9" s="1"/>
      <c r="KOR9" s="1"/>
      <c r="KOS9" s="1"/>
      <c r="KOT9" s="1"/>
      <c r="KOU9" s="1"/>
      <c r="KOV9" s="1"/>
      <c r="KOW9" s="1"/>
      <c r="KOX9" s="1"/>
      <c r="KOY9" s="1"/>
      <c r="KOZ9" s="1"/>
      <c r="KPA9" s="1"/>
      <c r="KPB9" s="1"/>
      <c r="KPC9" s="1"/>
      <c r="KPD9" s="1"/>
      <c r="KPE9" s="1"/>
      <c r="KPF9" s="1"/>
      <c r="KPG9" s="1"/>
      <c r="KPH9" s="1"/>
      <c r="KPI9" s="1"/>
      <c r="KPJ9" s="1"/>
      <c r="KPK9" s="1"/>
      <c r="KPL9" s="1"/>
      <c r="KPM9" s="1"/>
      <c r="KPN9" s="1"/>
      <c r="KPO9" s="1"/>
      <c r="KPP9" s="1"/>
      <c r="KPQ9" s="1"/>
      <c r="KPR9" s="1"/>
      <c r="KPS9" s="1"/>
      <c r="KPT9" s="1"/>
      <c r="KPU9" s="1"/>
      <c r="KPV9" s="1"/>
      <c r="KPW9" s="1"/>
      <c r="KPX9" s="1"/>
      <c r="KPY9" s="1"/>
      <c r="KPZ9" s="1"/>
      <c r="KQA9" s="1"/>
      <c r="KQB9" s="1"/>
      <c r="KQC9" s="1"/>
      <c r="KQD9" s="1"/>
      <c r="KQE9" s="1"/>
      <c r="KQF9" s="1"/>
      <c r="KQG9" s="1"/>
      <c r="KQH9" s="1"/>
      <c r="KQI9" s="1"/>
      <c r="KQJ9" s="1"/>
      <c r="KQK9" s="1"/>
      <c r="KQL9" s="1"/>
      <c r="KQM9" s="1"/>
      <c r="KQN9" s="1"/>
      <c r="KQO9" s="1"/>
      <c r="KQP9" s="1"/>
      <c r="KQQ9" s="1"/>
      <c r="KQR9" s="1"/>
      <c r="KQS9" s="1"/>
      <c r="KQT9" s="1"/>
      <c r="KQU9" s="1"/>
      <c r="KQV9" s="1"/>
      <c r="KQW9" s="1"/>
      <c r="KQX9" s="1"/>
      <c r="KQY9" s="1"/>
      <c r="KQZ9" s="1"/>
      <c r="KRA9" s="1"/>
      <c r="KRB9" s="1"/>
      <c r="KRC9" s="1"/>
      <c r="KRD9" s="1"/>
      <c r="KRE9" s="1"/>
      <c r="KRF9" s="1"/>
      <c r="KRG9" s="1"/>
      <c r="KRH9" s="1"/>
      <c r="KRI9" s="1"/>
      <c r="KRJ9" s="1"/>
      <c r="KRK9" s="1"/>
      <c r="KRL9" s="1"/>
      <c r="KRM9" s="1"/>
      <c r="KRN9" s="1"/>
      <c r="KRO9" s="1"/>
      <c r="KRP9" s="1"/>
      <c r="KRQ9" s="1"/>
      <c r="KRR9" s="1"/>
      <c r="KRS9" s="1"/>
      <c r="KRT9" s="1"/>
      <c r="KRU9" s="1"/>
      <c r="KRV9" s="1"/>
      <c r="KRW9" s="1"/>
      <c r="KRX9" s="1"/>
      <c r="KRY9" s="1"/>
      <c r="KRZ9" s="1"/>
      <c r="KSA9" s="1"/>
      <c r="KSB9" s="1"/>
      <c r="KSC9" s="1"/>
      <c r="KSD9" s="1"/>
      <c r="KSE9" s="1"/>
      <c r="KSF9" s="1"/>
      <c r="KSG9" s="1"/>
      <c r="KSH9" s="1"/>
      <c r="KSI9" s="1"/>
      <c r="KSJ9" s="1"/>
      <c r="KSK9" s="1"/>
      <c r="KSL9" s="1"/>
      <c r="KSM9" s="1"/>
      <c r="KSN9" s="1"/>
      <c r="KSO9" s="1"/>
      <c r="KSP9" s="1"/>
      <c r="KSQ9" s="1"/>
      <c r="KSR9" s="1"/>
      <c r="KSS9" s="1"/>
      <c r="KST9" s="1"/>
      <c r="KSU9" s="1"/>
      <c r="KSV9" s="1"/>
      <c r="KSW9" s="1"/>
      <c r="KSX9" s="1"/>
      <c r="KSY9" s="1"/>
      <c r="KSZ9" s="1"/>
      <c r="KTA9" s="1"/>
      <c r="KTB9" s="1"/>
      <c r="KTC9" s="1"/>
      <c r="KTD9" s="1"/>
      <c r="KTE9" s="1"/>
      <c r="KTF9" s="1"/>
      <c r="KTG9" s="1"/>
      <c r="KTH9" s="1"/>
      <c r="KTI9" s="1"/>
      <c r="KTJ9" s="1"/>
      <c r="KTK9" s="1"/>
      <c r="KTL9" s="1"/>
      <c r="KTM9" s="1"/>
      <c r="KTN9" s="1"/>
      <c r="KTO9" s="1"/>
      <c r="KTP9" s="1"/>
      <c r="KTQ9" s="1"/>
      <c r="KTR9" s="1"/>
      <c r="KTS9" s="1"/>
      <c r="KTT9" s="1"/>
      <c r="KTU9" s="1"/>
      <c r="KTV9" s="1"/>
      <c r="KTW9" s="1"/>
      <c r="KTX9" s="1"/>
      <c r="KTY9" s="1"/>
      <c r="KTZ9" s="1"/>
      <c r="KUA9" s="1"/>
      <c r="KUB9" s="1"/>
      <c r="KUC9" s="1"/>
      <c r="KUD9" s="1"/>
      <c r="KUE9" s="1"/>
      <c r="KUF9" s="1"/>
      <c r="KUG9" s="1"/>
      <c r="KUH9" s="1"/>
      <c r="KUI9" s="1"/>
      <c r="KUJ9" s="1"/>
      <c r="KUK9" s="1"/>
      <c r="KUL9" s="1"/>
      <c r="KUM9" s="1"/>
      <c r="KUN9" s="1"/>
      <c r="KUO9" s="1"/>
      <c r="KUP9" s="1"/>
      <c r="KUQ9" s="1"/>
      <c r="KUR9" s="1"/>
      <c r="KUS9" s="1"/>
      <c r="KUT9" s="1"/>
      <c r="KUU9" s="1"/>
      <c r="KUV9" s="1"/>
      <c r="KUW9" s="1"/>
      <c r="KUX9" s="1"/>
      <c r="KUY9" s="1"/>
      <c r="KUZ9" s="1"/>
      <c r="KVA9" s="1"/>
      <c r="KVB9" s="1"/>
      <c r="KVC9" s="1"/>
      <c r="KVD9" s="1"/>
      <c r="KVE9" s="1"/>
      <c r="KVF9" s="1"/>
      <c r="KVG9" s="1"/>
      <c r="KVH9" s="1"/>
      <c r="KVI9" s="1"/>
      <c r="KVJ9" s="1"/>
      <c r="KVK9" s="1"/>
      <c r="KVL9" s="1"/>
      <c r="KVM9" s="1"/>
      <c r="KVN9" s="1"/>
      <c r="KVO9" s="1"/>
      <c r="KVP9" s="1"/>
      <c r="KVQ9" s="1"/>
      <c r="KVR9" s="1"/>
      <c r="KVS9" s="1"/>
      <c r="KVT9" s="1"/>
      <c r="KVU9" s="1"/>
      <c r="KVV9" s="1"/>
      <c r="KVW9" s="1"/>
      <c r="KVX9" s="1"/>
      <c r="KVY9" s="1"/>
      <c r="KVZ9" s="1"/>
      <c r="KWA9" s="1"/>
      <c r="KWB9" s="1"/>
      <c r="KWC9" s="1"/>
      <c r="KWD9" s="1"/>
      <c r="KWE9" s="1"/>
      <c r="KWF9" s="1"/>
      <c r="KWG9" s="1"/>
      <c r="KWH9" s="1"/>
      <c r="KWI9" s="1"/>
      <c r="KWJ9" s="1"/>
      <c r="KWK9" s="1"/>
      <c r="KWL9" s="1"/>
      <c r="KWM9" s="1"/>
      <c r="KWN9" s="1"/>
      <c r="KWO9" s="1"/>
      <c r="KWP9" s="1"/>
      <c r="KWQ9" s="1"/>
      <c r="KWR9" s="1"/>
      <c r="KWS9" s="1"/>
      <c r="KWT9" s="1"/>
      <c r="KWU9" s="1"/>
      <c r="KWV9" s="1"/>
      <c r="KWW9" s="1"/>
      <c r="KWX9" s="1"/>
      <c r="KWY9" s="1"/>
      <c r="KWZ9" s="1"/>
      <c r="KXA9" s="1"/>
      <c r="KXB9" s="1"/>
      <c r="KXC9" s="1"/>
      <c r="KXD9" s="1"/>
      <c r="KXE9" s="1"/>
      <c r="KXF9" s="1"/>
      <c r="KXG9" s="1"/>
      <c r="KXH9" s="1"/>
      <c r="KXI9" s="1"/>
      <c r="KXJ9" s="1"/>
      <c r="KXK9" s="1"/>
      <c r="KXL9" s="1"/>
      <c r="KXM9" s="1"/>
      <c r="KXN9" s="1"/>
      <c r="KXO9" s="1"/>
      <c r="KXP9" s="1"/>
      <c r="KXQ9" s="1"/>
      <c r="KXR9" s="1"/>
      <c r="KXS9" s="1"/>
      <c r="KXT9" s="1"/>
      <c r="KXU9" s="1"/>
      <c r="KXV9" s="1"/>
      <c r="KXW9" s="1"/>
      <c r="KXX9" s="1"/>
      <c r="KXY9" s="1"/>
      <c r="KXZ9" s="1"/>
      <c r="KYA9" s="1"/>
      <c r="KYB9" s="1"/>
      <c r="KYC9" s="1"/>
      <c r="KYD9" s="1"/>
      <c r="KYE9" s="1"/>
      <c r="KYF9" s="1"/>
      <c r="KYG9" s="1"/>
      <c r="KYH9" s="1"/>
      <c r="KYI9" s="1"/>
      <c r="KYJ9" s="1"/>
      <c r="KYK9" s="1"/>
      <c r="KYL9" s="1"/>
      <c r="KYM9" s="1"/>
      <c r="KYN9" s="1"/>
      <c r="KYO9" s="1"/>
      <c r="KYP9" s="1"/>
      <c r="KYQ9" s="1"/>
      <c r="KYR9" s="1"/>
      <c r="KYS9" s="1"/>
      <c r="KYT9" s="1"/>
      <c r="KYU9" s="1"/>
      <c r="KYV9" s="1"/>
      <c r="KYW9" s="1"/>
      <c r="KYX9" s="1"/>
      <c r="KYY9" s="1"/>
      <c r="KYZ9" s="1"/>
      <c r="KZA9" s="1"/>
      <c r="KZB9" s="1"/>
      <c r="KZC9" s="1"/>
      <c r="KZD9" s="1"/>
      <c r="KZE9" s="1"/>
      <c r="KZF9" s="1"/>
      <c r="KZG9" s="1"/>
      <c r="KZH9" s="1"/>
      <c r="KZI9" s="1"/>
      <c r="KZJ9" s="1"/>
      <c r="KZK9" s="1"/>
      <c r="KZL9" s="1"/>
      <c r="KZM9" s="1"/>
      <c r="KZN9" s="1"/>
      <c r="KZO9" s="1"/>
      <c r="KZP9" s="1"/>
      <c r="KZQ9" s="1"/>
      <c r="KZR9" s="1"/>
      <c r="KZS9" s="1"/>
      <c r="KZT9" s="1"/>
      <c r="KZU9" s="1"/>
      <c r="KZV9" s="1"/>
      <c r="KZW9" s="1"/>
      <c r="KZX9" s="1"/>
      <c r="KZY9" s="1"/>
      <c r="KZZ9" s="1"/>
      <c r="LAA9" s="1"/>
      <c r="LAB9" s="1"/>
      <c r="LAC9" s="1"/>
      <c r="LAD9" s="1"/>
      <c r="LAE9" s="1"/>
      <c r="LAF9" s="1"/>
      <c r="LAG9" s="1"/>
      <c r="LAH9" s="1"/>
      <c r="LAI9" s="1"/>
      <c r="LAJ9" s="1"/>
      <c r="LAK9" s="1"/>
      <c r="LAL9" s="1"/>
      <c r="LAM9" s="1"/>
      <c r="LAN9" s="1"/>
      <c r="LAO9" s="1"/>
      <c r="LAP9" s="1"/>
      <c r="LAQ9" s="1"/>
      <c r="LAR9" s="1"/>
      <c r="LAS9" s="1"/>
      <c r="LAT9" s="1"/>
      <c r="LAU9" s="1"/>
      <c r="LAV9" s="1"/>
      <c r="LAW9" s="1"/>
      <c r="LAX9" s="1"/>
      <c r="LAY9" s="1"/>
      <c r="LAZ9" s="1"/>
      <c r="LBA9" s="1"/>
      <c r="LBB9" s="1"/>
      <c r="LBC9" s="1"/>
      <c r="LBD9" s="1"/>
      <c r="LBE9" s="1"/>
      <c r="LBF9" s="1"/>
      <c r="LBG9" s="1"/>
      <c r="LBH9" s="1"/>
      <c r="LBI9" s="1"/>
      <c r="LBJ9" s="1"/>
      <c r="LBK9" s="1"/>
      <c r="LBL9" s="1"/>
      <c r="LBM9" s="1"/>
      <c r="LBN9" s="1"/>
      <c r="LBO9" s="1"/>
      <c r="LBP9" s="1"/>
      <c r="LBQ9" s="1"/>
      <c r="LBR9" s="1"/>
      <c r="LBS9" s="1"/>
      <c r="LBT9" s="1"/>
      <c r="LBU9" s="1"/>
      <c r="LBV9" s="1"/>
      <c r="LBW9" s="1"/>
      <c r="LBX9" s="1"/>
      <c r="LBY9" s="1"/>
      <c r="LBZ9" s="1"/>
      <c r="LCA9" s="1"/>
      <c r="LCB9" s="1"/>
      <c r="LCC9" s="1"/>
      <c r="LCD9" s="1"/>
      <c r="LCE9" s="1"/>
      <c r="LCF9" s="1"/>
      <c r="LCG9" s="1"/>
      <c r="LCH9" s="1"/>
      <c r="LCI9" s="1"/>
      <c r="LCJ9" s="1"/>
      <c r="LCK9" s="1"/>
      <c r="LCL9" s="1"/>
      <c r="LCM9" s="1"/>
      <c r="LCN9" s="1"/>
      <c r="LCO9" s="1"/>
      <c r="LCP9" s="1"/>
      <c r="LCQ9" s="1"/>
      <c r="LCR9" s="1"/>
      <c r="LCS9" s="1"/>
      <c r="LCT9" s="1"/>
      <c r="LCU9" s="1"/>
      <c r="LCV9" s="1"/>
      <c r="LCW9" s="1"/>
      <c r="LCX9" s="1"/>
      <c r="LCY9" s="1"/>
      <c r="LCZ9" s="1"/>
      <c r="LDA9" s="1"/>
      <c r="LDB9" s="1"/>
      <c r="LDC9" s="1"/>
      <c r="LDD9" s="1"/>
      <c r="LDE9" s="1"/>
      <c r="LDF9" s="1"/>
      <c r="LDG9" s="1"/>
      <c r="LDH9" s="1"/>
      <c r="LDI9" s="1"/>
      <c r="LDJ9" s="1"/>
      <c r="LDK9" s="1"/>
      <c r="LDL9" s="1"/>
      <c r="LDM9" s="1"/>
      <c r="LDN9" s="1"/>
      <c r="LDO9" s="1"/>
      <c r="LDP9" s="1"/>
      <c r="LDQ9" s="1"/>
      <c r="LDR9" s="1"/>
      <c r="LDS9" s="1"/>
      <c r="LDT9" s="1"/>
      <c r="LDU9" s="1"/>
      <c r="LDV9" s="1"/>
      <c r="LDW9" s="1"/>
      <c r="LDX9" s="1"/>
      <c r="LDY9" s="1"/>
      <c r="LDZ9" s="1"/>
      <c r="LEA9" s="1"/>
      <c r="LEB9" s="1"/>
      <c r="LEC9" s="1"/>
      <c r="LED9" s="1"/>
      <c r="LEE9" s="1"/>
      <c r="LEF9" s="1"/>
      <c r="LEG9" s="1"/>
      <c r="LEH9" s="1"/>
      <c r="LEI9" s="1"/>
      <c r="LEJ9" s="1"/>
      <c r="LEK9" s="1"/>
      <c r="LEL9" s="1"/>
      <c r="LEM9" s="1"/>
      <c r="LEN9" s="1"/>
      <c r="LEO9" s="1"/>
      <c r="LEP9" s="1"/>
      <c r="LEQ9" s="1"/>
      <c r="LER9" s="1"/>
      <c r="LES9" s="1"/>
      <c r="LET9" s="1"/>
      <c r="LEU9" s="1"/>
      <c r="LEV9" s="1"/>
      <c r="LEW9" s="1"/>
      <c r="LEX9" s="1"/>
      <c r="LEY9" s="1"/>
      <c r="LEZ9" s="1"/>
      <c r="LFA9" s="1"/>
      <c r="LFB9" s="1"/>
      <c r="LFC9" s="1"/>
      <c r="LFD9" s="1"/>
      <c r="LFE9" s="1"/>
      <c r="LFF9" s="1"/>
      <c r="LFG9" s="1"/>
      <c r="LFH9" s="1"/>
      <c r="LFI9" s="1"/>
      <c r="LFJ9" s="1"/>
      <c r="LFK9" s="1"/>
      <c r="LFL9" s="1"/>
      <c r="LFM9" s="1"/>
      <c r="LFN9" s="1"/>
      <c r="LFO9" s="1"/>
      <c r="LFP9" s="1"/>
      <c r="LFQ9" s="1"/>
      <c r="LFR9" s="1"/>
      <c r="LFS9" s="1"/>
      <c r="LFT9" s="1"/>
      <c r="LFU9" s="1"/>
      <c r="LFV9" s="1"/>
      <c r="LFW9" s="1"/>
      <c r="LFX9" s="1"/>
      <c r="LFY9" s="1"/>
      <c r="LFZ9" s="1"/>
      <c r="LGA9" s="1"/>
      <c r="LGB9" s="1"/>
      <c r="LGC9" s="1"/>
      <c r="LGD9" s="1"/>
      <c r="LGE9" s="1"/>
      <c r="LGF9" s="1"/>
      <c r="LGG9" s="1"/>
      <c r="LGH9" s="1"/>
      <c r="LGI9" s="1"/>
      <c r="LGJ9" s="1"/>
      <c r="LGK9" s="1"/>
      <c r="LGL9" s="1"/>
      <c r="LGM9" s="1"/>
      <c r="LGN9" s="1"/>
      <c r="LGO9" s="1"/>
      <c r="LGP9" s="1"/>
      <c r="LGQ9" s="1"/>
      <c r="LGR9" s="1"/>
      <c r="LGS9" s="1"/>
      <c r="LGT9" s="1"/>
      <c r="LGU9" s="1"/>
      <c r="LGV9" s="1"/>
      <c r="LGW9" s="1"/>
      <c r="LGX9" s="1"/>
      <c r="LGY9" s="1"/>
      <c r="LGZ9" s="1"/>
      <c r="LHA9" s="1"/>
      <c r="LHB9" s="1"/>
      <c r="LHC9" s="1"/>
      <c r="LHD9" s="1"/>
      <c r="LHE9" s="1"/>
      <c r="LHF9" s="1"/>
      <c r="LHG9" s="1"/>
      <c r="LHH9" s="1"/>
      <c r="LHI9" s="1"/>
      <c r="LHJ9" s="1"/>
      <c r="LHK9" s="1"/>
      <c r="LHL9" s="1"/>
      <c r="LHM9" s="1"/>
      <c r="LHN9" s="1"/>
      <c r="LHO9" s="1"/>
      <c r="LHP9" s="1"/>
      <c r="LHQ9" s="1"/>
      <c r="LHR9" s="1"/>
      <c r="LHS9" s="1"/>
      <c r="LHT9" s="1"/>
      <c r="LHU9" s="1"/>
      <c r="LHV9" s="1"/>
      <c r="LHW9" s="1"/>
      <c r="LHX9" s="1"/>
      <c r="LHY9" s="1"/>
      <c r="LHZ9" s="1"/>
      <c r="LIA9" s="1"/>
      <c r="LIB9" s="1"/>
      <c r="LIC9" s="1"/>
      <c r="LID9" s="1"/>
      <c r="LIE9" s="1"/>
      <c r="LIF9" s="1"/>
      <c r="LIG9" s="1"/>
      <c r="LIH9" s="1"/>
      <c r="LII9" s="1"/>
      <c r="LIJ9" s="1"/>
      <c r="LIK9" s="1"/>
      <c r="LIL9" s="1"/>
      <c r="LIM9" s="1"/>
      <c r="LIN9" s="1"/>
      <c r="LIO9" s="1"/>
      <c r="LIP9" s="1"/>
      <c r="LIQ9" s="1"/>
      <c r="LIR9" s="1"/>
      <c r="LIS9" s="1"/>
      <c r="LIT9" s="1"/>
      <c r="LIU9" s="1"/>
      <c r="LIV9" s="1"/>
      <c r="LIW9" s="1"/>
      <c r="LIX9" s="1"/>
      <c r="LIY9" s="1"/>
      <c r="LIZ9" s="1"/>
      <c r="LJA9" s="1"/>
      <c r="LJB9" s="1"/>
      <c r="LJC9" s="1"/>
      <c r="LJD9" s="1"/>
      <c r="LJE9" s="1"/>
      <c r="LJF9" s="1"/>
      <c r="LJG9" s="1"/>
      <c r="LJH9" s="1"/>
      <c r="LJI9" s="1"/>
      <c r="LJJ9" s="1"/>
      <c r="LJK9" s="1"/>
      <c r="LJL9" s="1"/>
      <c r="LJM9" s="1"/>
      <c r="LJN9" s="1"/>
      <c r="LJO9" s="1"/>
      <c r="LJP9" s="1"/>
      <c r="LJQ9" s="1"/>
      <c r="LJR9" s="1"/>
      <c r="LJS9" s="1"/>
      <c r="LJT9" s="1"/>
      <c r="LJU9" s="1"/>
      <c r="LJV9" s="1"/>
      <c r="LJW9" s="1"/>
      <c r="LJX9" s="1"/>
      <c r="LJY9" s="1"/>
      <c r="LJZ9" s="1"/>
      <c r="LKA9" s="1"/>
      <c r="LKB9" s="1"/>
      <c r="LKC9" s="1"/>
      <c r="LKD9" s="1"/>
      <c r="LKE9" s="1"/>
      <c r="LKF9" s="1"/>
      <c r="LKG9" s="1"/>
      <c r="LKH9" s="1"/>
      <c r="LKI9" s="1"/>
      <c r="LKJ9" s="1"/>
      <c r="LKK9" s="1"/>
      <c r="LKL9" s="1"/>
      <c r="LKM9" s="1"/>
      <c r="LKN9" s="1"/>
      <c r="LKO9" s="1"/>
      <c r="LKP9" s="1"/>
      <c r="LKQ9" s="1"/>
      <c r="LKR9" s="1"/>
      <c r="LKS9" s="1"/>
      <c r="LKT9" s="1"/>
      <c r="LKU9" s="1"/>
      <c r="LKV9" s="1"/>
      <c r="LKW9" s="1"/>
      <c r="LKX9" s="1"/>
      <c r="LKY9" s="1"/>
      <c r="LKZ9" s="1"/>
      <c r="LLA9" s="1"/>
      <c r="LLB9" s="1"/>
      <c r="LLC9" s="1"/>
      <c r="LLD9" s="1"/>
      <c r="LLE9" s="1"/>
      <c r="LLF9" s="1"/>
      <c r="LLG9" s="1"/>
      <c r="LLH9" s="1"/>
      <c r="LLI9" s="1"/>
      <c r="LLJ9" s="1"/>
      <c r="LLK9" s="1"/>
      <c r="LLL9" s="1"/>
      <c r="LLM9" s="1"/>
      <c r="LLN9" s="1"/>
      <c r="LLO9" s="1"/>
      <c r="LLP9" s="1"/>
      <c r="LLQ9" s="1"/>
      <c r="LLR9" s="1"/>
      <c r="LLS9" s="1"/>
      <c r="LLT9" s="1"/>
      <c r="LLU9" s="1"/>
      <c r="LLV9" s="1"/>
      <c r="LLW9" s="1"/>
      <c r="LLX9" s="1"/>
      <c r="LLY9" s="1"/>
      <c r="LLZ9" s="1"/>
      <c r="LMA9" s="1"/>
      <c r="LMB9" s="1"/>
      <c r="LMC9" s="1"/>
      <c r="LMD9" s="1"/>
      <c r="LME9" s="1"/>
      <c r="LMF9" s="1"/>
      <c r="LMG9" s="1"/>
      <c r="LMH9" s="1"/>
      <c r="LMI9" s="1"/>
      <c r="LMJ9" s="1"/>
      <c r="LMK9" s="1"/>
      <c r="LML9" s="1"/>
      <c r="LMM9" s="1"/>
      <c r="LMN9" s="1"/>
      <c r="LMO9" s="1"/>
      <c r="LMP9" s="1"/>
      <c r="LMQ9" s="1"/>
      <c r="LMR9" s="1"/>
      <c r="LMS9" s="1"/>
      <c r="LMT9" s="1"/>
      <c r="LMU9" s="1"/>
      <c r="LMV9" s="1"/>
      <c r="LMW9" s="1"/>
      <c r="LMX9" s="1"/>
      <c r="LMY9" s="1"/>
      <c r="LMZ9" s="1"/>
      <c r="LNA9" s="1"/>
      <c r="LNB9" s="1"/>
      <c r="LNC9" s="1"/>
      <c r="LND9" s="1"/>
      <c r="LNE9" s="1"/>
      <c r="LNF9" s="1"/>
      <c r="LNG9" s="1"/>
      <c r="LNH9" s="1"/>
      <c r="LNI9" s="1"/>
      <c r="LNJ9" s="1"/>
      <c r="LNK9" s="1"/>
      <c r="LNL9" s="1"/>
      <c r="LNM9" s="1"/>
      <c r="LNN9" s="1"/>
      <c r="LNO9" s="1"/>
      <c r="LNP9" s="1"/>
      <c r="LNQ9" s="1"/>
      <c r="LNR9" s="1"/>
      <c r="LNS9" s="1"/>
      <c r="LNT9" s="1"/>
      <c r="LNU9" s="1"/>
      <c r="LNV9" s="1"/>
      <c r="LNW9" s="1"/>
      <c r="LNX9" s="1"/>
      <c r="LNY9" s="1"/>
      <c r="LNZ9" s="1"/>
      <c r="LOA9" s="1"/>
      <c r="LOB9" s="1"/>
      <c r="LOC9" s="1"/>
      <c r="LOD9" s="1"/>
      <c r="LOE9" s="1"/>
      <c r="LOF9" s="1"/>
      <c r="LOG9" s="1"/>
      <c r="LOH9" s="1"/>
      <c r="LOI9" s="1"/>
      <c r="LOJ9" s="1"/>
      <c r="LOK9" s="1"/>
      <c r="LOL9" s="1"/>
      <c r="LOM9" s="1"/>
      <c r="LON9" s="1"/>
      <c r="LOO9" s="1"/>
      <c r="LOP9" s="1"/>
      <c r="LOQ9" s="1"/>
      <c r="LOR9" s="1"/>
      <c r="LOS9" s="1"/>
      <c r="LOT9" s="1"/>
      <c r="LOU9" s="1"/>
      <c r="LOV9" s="1"/>
      <c r="LOW9" s="1"/>
      <c r="LOX9" s="1"/>
      <c r="LOY9" s="1"/>
      <c r="LOZ9" s="1"/>
      <c r="LPA9" s="1"/>
      <c r="LPB9" s="1"/>
      <c r="LPC9" s="1"/>
      <c r="LPD9" s="1"/>
      <c r="LPE9" s="1"/>
      <c r="LPF9" s="1"/>
      <c r="LPG9" s="1"/>
      <c r="LPH9" s="1"/>
      <c r="LPI9" s="1"/>
      <c r="LPJ9" s="1"/>
      <c r="LPK9" s="1"/>
      <c r="LPL9" s="1"/>
      <c r="LPM9" s="1"/>
      <c r="LPN9" s="1"/>
      <c r="LPO9" s="1"/>
      <c r="LPP9" s="1"/>
      <c r="LPQ9" s="1"/>
      <c r="LPR9" s="1"/>
      <c r="LPS9" s="1"/>
      <c r="LPT9" s="1"/>
      <c r="LPU9" s="1"/>
      <c r="LPV9" s="1"/>
      <c r="LPW9" s="1"/>
      <c r="LPX9" s="1"/>
      <c r="LPY9" s="1"/>
      <c r="LPZ9" s="1"/>
      <c r="LQA9" s="1"/>
      <c r="LQB9" s="1"/>
      <c r="LQC9" s="1"/>
      <c r="LQD9" s="1"/>
      <c r="LQE9" s="1"/>
      <c r="LQF9" s="1"/>
      <c r="LQG9" s="1"/>
      <c r="LQH9" s="1"/>
      <c r="LQI9" s="1"/>
      <c r="LQJ9" s="1"/>
      <c r="LQK9" s="1"/>
      <c r="LQL9" s="1"/>
      <c r="LQM9" s="1"/>
      <c r="LQN9" s="1"/>
      <c r="LQO9" s="1"/>
      <c r="LQP9" s="1"/>
      <c r="LQQ9" s="1"/>
      <c r="LQR9" s="1"/>
      <c r="LQS9" s="1"/>
      <c r="LQT9" s="1"/>
      <c r="LQU9" s="1"/>
      <c r="LQV9" s="1"/>
      <c r="LQW9" s="1"/>
      <c r="LQX9" s="1"/>
      <c r="LQY9" s="1"/>
      <c r="LQZ9" s="1"/>
      <c r="LRA9" s="1"/>
      <c r="LRB9" s="1"/>
      <c r="LRC9" s="1"/>
      <c r="LRD9" s="1"/>
      <c r="LRE9" s="1"/>
      <c r="LRF9" s="1"/>
      <c r="LRG9" s="1"/>
      <c r="LRH9" s="1"/>
      <c r="LRI9" s="1"/>
      <c r="LRJ9" s="1"/>
      <c r="LRK9" s="1"/>
      <c r="LRL9" s="1"/>
      <c r="LRM9" s="1"/>
      <c r="LRN9" s="1"/>
      <c r="LRO9" s="1"/>
      <c r="LRP9" s="1"/>
      <c r="LRQ9" s="1"/>
      <c r="LRR9" s="1"/>
      <c r="LRS9" s="1"/>
      <c r="LRT9" s="1"/>
      <c r="LRU9" s="1"/>
      <c r="LRV9" s="1"/>
      <c r="LRW9" s="1"/>
      <c r="LRX9" s="1"/>
      <c r="LRY9" s="1"/>
      <c r="LRZ9" s="1"/>
      <c r="LSA9" s="1"/>
      <c r="LSB9" s="1"/>
      <c r="LSC9" s="1"/>
      <c r="LSD9" s="1"/>
      <c r="LSE9" s="1"/>
      <c r="LSF9" s="1"/>
      <c r="LSG9" s="1"/>
      <c r="LSH9" s="1"/>
      <c r="LSI9" s="1"/>
      <c r="LSJ9" s="1"/>
      <c r="LSK9" s="1"/>
      <c r="LSL9" s="1"/>
      <c r="LSM9" s="1"/>
      <c r="LSN9" s="1"/>
      <c r="LSO9" s="1"/>
      <c r="LSP9" s="1"/>
      <c r="LSQ9" s="1"/>
      <c r="LSR9" s="1"/>
      <c r="LSS9" s="1"/>
      <c r="LST9" s="1"/>
      <c r="LSU9" s="1"/>
      <c r="LSV9" s="1"/>
      <c r="LSW9" s="1"/>
      <c r="LSX9" s="1"/>
      <c r="LSY9" s="1"/>
      <c r="LSZ9" s="1"/>
      <c r="LTA9" s="1"/>
      <c r="LTB9" s="1"/>
      <c r="LTC9" s="1"/>
      <c r="LTD9" s="1"/>
      <c r="LTE9" s="1"/>
      <c r="LTF9" s="1"/>
      <c r="LTG9" s="1"/>
      <c r="LTH9" s="1"/>
      <c r="LTI9" s="1"/>
      <c r="LTJ9" s="1"/>
      <c r="LTK9" s="1"/>
      <c r="LTL9" s="1"/>
      <c r="LTM9" s="1"/>
      <c r="LTN9" s="1"/>
      <c r="LTO9" s="1"/>
      <c r="LTP9" s="1"/>
      <c r="LTQ9" s="1"/>
      <c r="LTR9" s="1"/>
      <c r="LTS9" s="1"/>
      <c r="LTT9" s="1"/>
      <c r="LTU9" s="1"/>
      <c r="LTV9" s="1"/>
      <c r="LTW9" s="1"/>
      <c r="LTX9" s="1"/>
      <c r="LTY9" s="1"/>
      <c r="LTZ9" s="1"/>
      <c r="LUA9" s="1"/>
      <c r="LUB9" s="1"/>
      <c r="LUC9" s="1"/>
      <c r="LUD9" s="1"/>
      <c r="LUE9" s="1"/>
      <c r="LUF9" s="1"/>
      <c r="LUG9" s="1"/>
      <c r="LUH9" s="1"/>
      <c r="LUI9" s="1"/>
      <c r="LUJ9" s="1"/>
      <c r="LUK9" s="1"/>
      <c r="LUL9" s="1"/>
      <c r="LUM9" s="1"/>
      <c r="LUN9" s="1"/>
      <c r="LUO9" s="1"/>
      <c r="LUP9" s="1"/>
      <c r="LUQ9" s="1"/>
      <c r="LUR9" s="1"/>
      <c r="LUS9" s="1"/>
      <c r="LUT9" s="1"/>
      <c r="LUU9" s="1"/>
      <c r="LUV9" s="1"/>
      <c r="LUW9" s="1"/>
      <c r="LUX9" s="1"/>
      <c r="LUY9" s="1"/>
      <c r="LUZ9" s="1"/>
      <c r="LVA9" s="1"/>
      <c r="LVB9" s="1"/>
      <c r="LVC9" s="1"/>
      <c r="LVD9" s="1"/>
      <c r="LVE9" s="1"/>
      <c r="LVF9" s="1"/>
      <c r="LVG9" s="1"/>
      <c r="LVH9" s="1"/>
      <c r="LVI9" s="1"/>
      <c r="LVJ9" s="1"/>
      <c r="LVK9" s="1"/>
      <c r="LVL9" s="1"/>
      <c r="LVM9" s="1"/>
      <c r="LVN9" s="1"/>
      <c r="LVO9" s="1"/>
      <c r="LVP9" s="1"/>
      <c r="LVQ9" s="1"/>
      <c r="LVR9" s="1"/>
      <c r="LVS9" s="1"/>
      <c r="LVT9" s="1"/>
      <c r="LVU9" s="1"/>
      <c r="LVV9" s="1"/>
      <c r="LVW9" s="1"/>
      <c r="LVX9" s="1"/>
      <c r="LVY9" s="1"/>
      <c r="LVZ9" s="1"/>
      <c r="LWA9" s="1"/>
      <c r="LWB9" s="1"/>
      <c r="LWC9" s="1"/>
      <c r="LWD9" s="1"/>
      <c r="LWE9" s="1"/>
      <c r="LWF9" s="1"/>
      <c r="LWG9" s="1"/>
      <c r="LWH9" s="1"/>
      <c r="LWI9" s="1"/>
      <c r="LWJ9" s="1"/>
      <c r="LWK9" s="1"/>
      <c r="LWL9" s="1"/>
      <c r="LWM9" s="1"/>
      <c r="LWN9" s="1"/>
      <c r="LWO9" s="1"/>
      <c r="LWP9" s="1"/>
      <c r="LWQ9" s="1"/>
      <c r="LWR9" s="1"/>
      <c r="LWS9" s="1"/>
      <c r="LWT9" s="1"/>
      <c r="LWU9" s="1"/>
      <c r="LWV9" s="1"/>
      <c r="LWW9" s="1"/>
      <c r="LWX9" s="1"/>
      <c r="LWY9" s="1"/>
      <c r="LWZ9" s="1"/>
      <c r="LXA9" s="1"/>
      <c r="LXB9" s="1"/>
      <c r="LXC9" s="1"/>
      <c r="LXD9" s="1"/>
      <c r="LXE9" s="1"/>
      <c r="LXF9" s="1"/>
      <c r="LXG9" s="1"/>
      <c r="LXH9" s="1"/>
      <c r="LXI9" s="1"/>
      <c r="LXJ9" s="1"/>
      <c r="LXK9" s="1"/>
      <c r="LXL9" s="1"/>
      <c r="LXM9" s="1"/>
      <c r="LXN9" s="1"/>
      <c r="LXO9" s="1"/>
      <c r="LXP9" s="1"/>
      <c r="LXQ9" s="1"/>
      <c r="LXR9" s="1"/>
      <c r="LXS9" s="1"/>
      <c r="LXT9" s="1"/>
      <c r="LXU9" s="1"/>
      <c r="LXV9" s="1"/>
      <c r="LXW9" s="1"/>
      <c r="LXX9" s="1"/>
      <c r="LXY9" s="1"/>
      <c r="LXZ9" s="1"/>
      <c r="LYA9" s="1"/>
      <c r="LYB9" s="1"/>
      <c r="LYC9" s="1"/>
      <c r="LYD9" s="1"/>
      <c r="LYE9" s="1"/>
      <c r="LYF9" s="1"/>
      <c r="LYG9" s="1"/>
      <c r="LYH9" s="1"/>
      <c r="LYI9" s="1"/>
      <c r="LYJ9" s="1"/>
      <c r="LYK9" s="1"/>
      <c r="LYL9" s="1"/>
      <c r="LYM9" s="1"/>
      <c r="LYN9" s="1"/>
      <c r="LYO9" s="1"/>
      <c r="LYP9" s="1"/>
      <c r="LYQ9" s="1"/>
      <c r="LYR9" s="1"/>
      <c r="LYS9" s="1"/>
      <c r="LYT9" s="1"/>
      <c r="LYU9" s="1"/>
      <c r="LYV9" s="1"/>
      <c r="LYW9" s="1"/>
      <c r="LYX9" s="1"/>
      <c r="LYY9" s="1"/>
      <c r="LYZ9" s="1"/>
      <c r="LZA9" s="1"/>
      <c r="LZB9" s="1"/>
      <c r="LZC9" s="1"/>
      <c r="LZD9" s="1"/>
      <c r="LZE9" s="1"/>
      <c r="LZF9" s="1"/>
      <c r="LZG9" s="1"/>
      <c r="LZH9" s="1"/>
      <c r="LZI9" s="1"/>
      <c r="LZJ9" s="1"/>
      <c r="LZK9" s="1"/>
      <c r="LZL9" s="1"/>
      <c r="LZM9" s="1"/>
      <c r="LZN9" s="1"/>
      <c r="LZO9" s="1"/>
      <c r="LZP9" s="1"/>
      <c r="LZQ9" s="1"/>
      <c r="LZR9" s="1"/>
      <c r="LZS9" s="1"/>
      <c r="LZT9" s="1"/>
      <c r="LZU9" s="1"/>
      <c r="LZV9" s="1"/>
      <c r="LZW9" s="1"/>
      <c r="LZX9" s="1"/>
      <c r="LZY9" s="1"/>
      <c r="LZZ9" s="1"/>
      <c r="MAA9" s="1"/>
      <c r="MAB9" s="1"/>
      <c r="MAC9" s="1"/>
      <c r="MAD9" s="1"/>
      <c r="MAE9" s="1"/>
      <c r="MAF9" s="1"/>
      <c r="MAG9" s="1"/>
      <c r="MAH9" s="1"/>
      <c r="MAI9" s="1"/>
      <c r="MAJ9" s="1"/>
      <c r="MAK9" s="1"/>
      <c r="MAL9" s="1"/>
      <c r="MAM9" s="1"/>
      <c r="MAN9" s="1"/>
      <c r="MAO9" s="1"/>
      <c r="MAP9" s="1"/>
      <c r="MAQ9" s="1"/>
      <c r="MAR9" s="1"/>
      <c r="MAS9" s="1"/>
      <c r="MAT9" s="1"/>
      <c r="MAU9" s="1"/>
      <c r="MAV9" s="1"/>
      <c r="MAW9" s="1"/>
      <c r="MAX9" s="1"/>
      <c r="MAY9" s="1"/>
      <c r="MAZ9" s="1"/>
      <c r="MBA9" s="1"/>
      <c r="MBB9" s="1"/>
      <c r="MBC9" s="1"/>
      <c r="MBD9" s="1"/>
      <c r="MBE9" s="1"/>
      <c r="MBF9" s="1"/>
      <c r="MBG9" s="1"/>
      <c r="MBH9" s="1"/>
      <c r="MBI9" s="1"/>
      <c r="MBJ9" s="1"/>
      <c r="MBK9" s="1"/>
      <c r="MBL9" s="1"/>
      <c r="MBM9" s="1"/>
      <c r="MBN9" s="1"/>
      <c r="MBO9" s="1"/>
      <c r="MBP9" s="1"/>
      <c r="MBQ9" s="1"/>
      <c r="MBR9" s="1"/>
      <c r="MBS9" s="1"/>
      <c r="MBT9" s="1"/>
      <c r="MBU9" s="1"/>
      <c r="MBV9" s="1"/>
      <c r="MBW9" s="1"/>
      <c r="MBX9" s="1"/>
      <c r="MBY9" s="1"/>
      <c r="MBZ9" s="1"/>
      <c r="MCA9" s="1"/>
      <c r="MCB9" s="1"/>
      <c r="MCC9" s="1"/>
      <c r="MCD9" s="1"/>
      <c r="MCE9" s="1"/>
      <c r="MCF9" s="1"/>
      <c r="MCG9" s="1"/>
      <c r="MCH9" s="1"/>
      <c r="MCI9" s="1"/>
      <c r="MCJ9" s="1"/>
      <c r="MCK9" s="1"/>
      <c r="MCL9" s="1"/>
      <c r="MCM9" s="1"/>
      <c r="MCN9" s="1"/>
      <c r="MCO9" s="1"/>
      <c r="MCP9" s="1"/>
      <c r="MCQ9" s="1"/>
      <c r="MCR9" s="1"/>
      <c r="MCS9" s="1"/>
      <c r="MCT9" s="1"/>
      <c r="MCU9" s="1"/>
      <c r="MCV9" s="1"/>
      <c r="MCW9" s="1"/>
      <c r="MCX9" s="1"/>
      <c r="MCY9" s="1"/>
      <c r="MCZ9" s="1"/>
      <c r="MDA9" s="1"/>
      <c r="MDB9" s="1"/>
      <c r="MDC9" s="1"/>
      <c r="MDD9" s="1"/>
      <c r="MDE9" s="1"/>
      <c r="MDF9" s="1"/>
      <c r="MDG9" s="1"/>
      <c r="MDH9" s="1"/>
      <c r="MDI9" s="1"/>
      <c r="MDJ9" s="1"/>
      <c r="MDK9" s="1"/>
      <c r="MDL9" s="1"/>
      <c r="MDM9" s="1"/>
      <c r="MDN9" s="1"/>
      <c r="MDO9" s="1"/>
      <c r="MDP9" s="1"/>
      <c r="MDQ9" s="1"/>
      <c r="MDR9" s="1"/>
      <c r="MDS9" s="1"/>
      <c r="MDT9" s="1"/>
      <c r="MDU9" s="1"/>
      <c r="MDV9" s="1"/>
      <c r="MDW9" s="1"/>
      <c r="MDX9" s="1"/>
      <c r="MDY9" s="1"/>
      <c r="MDZ9" s="1"/>
      <c r="MEA9" s="1"/>
      <c r="MEB9" s="1"/>
      <c r="MEC9" s="1"/>
      <c r="MED9" s="1"/>
      <c r="MEE9" s="1"/>
      <c r="MEF9" s="1"/>
      <c r="MEG9" s="1"/>
      <c r="MEH9" s="1"/>
      <c r="MEI9" s="1"/>
      <c r="MEJ9" s="1"/>
      <c r="MEK9" s="1"/>
      <c r="MEL9" s="1"/>
      <c r="MEM9" s="1"/>
      <c r="MEN9" s="1"/>
      <c r="MEO9" s="1"/>
      <c r="MEP9" s="1"/>
      <c r="MEQ9" s="1"/>
      <c r="MER9" s="1"/>
      <c r="MES9" s="1"/>
      <c r="MET9" s="1"/>
      <c r="MEU9" s="1"/>
      <c r="MEV9" s="1"/>
      <c r="MEW9" s="1"/>
      <c r="MEX9" s="1"/>
      <c r="MEY9" s="1"/>
      <c r="MEZ9" s="1"/>
      <c r="MFA9" s="1"/>
      <c r="MFB9" s="1"/>
      <c r="MFC9" s="1"/>
      <c r="MFD9" s="1"/>
      <c r="MFE9" s="1"/>
      <c r="MFF9" s="1"/>
      <c r="MFG9" s="1"/>
      <c r="MFH9" s="1"/>
      <c r="MFI9" s="1"/>
      <c r="MFJ9" s="1"/>
      <c r="MFK9" s="1"/>
      <c r="MFL9" s="1"/>
      <c r="MFM9" s="1"/>
      <c r="MFN9" s="1"/>
      <c r="MFO9" s="1"/>
      <c r="MFP9" s="1"/>
      <c r="MFQ9" s="1"/>
      <c r="MFR9" s="1"/>
      <c r="MFS9" s="1"/>
      <c r="MFT9" s="1"/>
      <c r="MFU9" s="1"/>
      <c r="MFV9" s="1"/>
      <c r="MFW9" s="1"/>
      <c r="MFX9" s="1"/>
      <c r="MFY9" s="1"/>
      <c r="MFZ9" s="1"/>
      <c r="MGA9" s="1"/>
      <c r="MGB9" s="1"/>
      <c r="MGC9" s="1"/>
      <c r="MGD9" s="1"/>
      <c r="MGE9" s="1"/>
      <c r="MGF9" s="1"/>
      <c r="MGG9" s="1"/>
      <c r="MGH9" s="1"/>
      <c r="MGI9" s="1"/>
      <c r="MGJ9" s="1"/>
      <c r="MGK9" s="1"/>
      <c r="MGL9" s="1"/>
      <c r="MGM9" s="1"/>
      <c r="MGN9" s="1"/>
      <c r="MGO9" s="1"/>
      <c r="MGP9" s="1"/>
      <c r="MGQ9" s="1"/>
      <c r="MGR9" s="1"/>
      <c r="MGS9" s="1"/>
      <c r="MGT9" s="1"/>
      <c r="MGU9" s="1"/>
      <c r="MGV9" s="1"/>
      <c r="MGW9" s="1"/>
      <c r="MGX9" s="1"/>
      <c r="MGY9" s="1"/>
      <c r="MGZ9" s="1"/>
      <c r="MHA9" s="1"/>
      <c r="MHB9" s="1"/>
      <c r="MHC9" s="1"/>
      <c r="MHD9" s="1"/>
      <c r="MHE9" s="1"/>
      <c r="MHF9" s="1"/>
      <c r="MHG9" s="1"/>
      <c r="MHH9" s="1"/>
      <c r="MHI9" s="1"/>
      <c r="MHJ9" s="1"/>
      <c r="MHK9" s="1"/>
      <c r="MHL9" s="1"/>
      <c r="MHM9" s="1"/>
      <c r="MHN9" s="1"/>
      <c r="MHO9" s="1"/>
      <c r="MHP9" s="1"/>
      <c r="MHQ9" s="1"/>
      <c r="MHR9" s="1"/>
      <c r="MHS9" s="1"/>
      <c r="MHT9" s="1"/>
      <c r="MHU9" s="1"/>
      <c r="MHV9" s="1"/>
      <c r="MHW9" s="1"/>
      <c r="MHX9" s="1"/>
      <c r="MHY9" s="1"/>
      <c r="MHZ9" s="1"/>
      <c r="MIA9" s="1"/>
      <c r="MIB9" s="1"/>
      <c r="MIC9" s="1"/>
      <c r="MID9" s="1"/>
      <c r="MIE9" s="1"/>
      <c r="MIF9" s="1"/>
      <c r="MIG9" s="1"/>
      <c r="MIH9" s="1"/>
      <c r="MII9" s="1"/>
      <c r="MIJ9" s="1"/>
      <c r="MIK9" s="1"/>
      <c r="MIL9" s="1"/>
      <c r="MIM9" s="1"/>
      <c r="MIN9" s="1"/>
      <c r="MIO9" s="1"/>
      <c r="MIP9" s="1"/>
      <c r="MIQ9" s="1"/>
      <c r="MIR9" s="1"/>
      <c r="MIS9" s="1"/>
      <c r="MIT9" s="1"/>
      <c r="MIU9" s="1"/>
      <c r="MIV9" s="1"/>
      <c r="MIW9" s="1"/>
      <c r="MIX9" s="1"/>
      <c r="MIY9" s="1"/>
      <c r="MIZ9" s="1"/>
      <c r="MJA9" s="1"/>
      <c r="MJB9" s="1"/>
      <c r="MJC9" s="1"/>
      <c r="MJD9" s="1"/>
      <c r="MJE9" s="1"/>
      <c r="MJF9" s="1"/>
      <c r="MJG9" s="1"/>
      <c r="MJH9" s="1"/>
      <c r="MJI9" s="1"/>
      <c r="MJJ9" s="1"/>
      <c r="MJK9" s="1"/>
      <c r="MJL9" s="1"/>
      <c r="MJM9" s="1"/>
      <c r="MJN9" s="1"/>
      <c r="MJO9" s="1"/>
      <c r="MJP9" s="1"/>
      <c r="MJQ9" s="1"/>
      <c r="MJR9" s="1"/>
      <c r="MJS9" s="1"/>
      <c r="MJT9" s="1"/>
      <c r="MJU9" s="1"/>
      <c r="MJV9" s="1"/>
      <c r="MJW9" s="1"/>
      <c r="MJX9" s="1"/>
      <c r="MJY9" s="1"/>
      <c r="MJZ9" s="1"/>
      <c r="MKA9" s="1"/>
      <c r="MKB9" s="1"/>
      <c r="MKC9" s="1"/>
      <c r="MKD9" s="1"/>
      <c r="MKE9" s="1"/>
      <c r="MKF9" s="1"/>
      <c r="MKG9" s="1"/>
      <c r="MKH9" s="1"/>
      <c r="MKI9" s="1"/>
      <c r="MKJ9" s="1"/>
      <c r="MKK9" s="1"/>
      <c r="MKL9" s="1"/>
      <c r="MKM9" s="1"/>
      <c r="MKN9" s="1"/>
      <c r="MKO9" s="1"/>
      <c r="MKP9" s="1"/>
      <c r="MKQ9" s="1"/>
      <c r="MKR9" s="1"/>
      <c r="MKS9" s="1"/>
      <c r="MKT9" s="1"/>
      <c r="MKU9" s="1"/>
      <c r="MKV9" s="1"/>
      <c r="MKW9" s="1"/>
      <c r="MKX9" s="1"/>
      <c r="MKY9" s="1"/>
      <c r="MKZ9" s="1"/>
      <c r="MLA9" s="1"/>
      <c r="MLB9" s="1"/>
      <c r="MLC9" s="1"/>
      <c r="MLD9" s="1"/>
      <c r="MLE9" s="1"/>
      <c r="MLF9" s="1"/>
      <c r="MLG9" s="1"/>
      <c r="MLH9" s="1"/>
      <c r="MLI9" s="1"/>
      <c r="MLJ9" s="1"/>
      <c r="MLK9" s="1"/>
      <c r="MLL9" s="1"/>
      <c r="MLM9" s="1"/>
      <c r="MLN9" s="1"/>
      <c r="MLO9" s="1"/>
      <c r="MLP9" s="1"/>
      <c r="MLQ9" s="1"/>
      <c r="MLR9" s="1"/>
      <c r="MLS9" s="1"/>
      <c r="MLT9" s="1"/>
      <c r="MLU9" s="1"/>
      <c r="MLV9" s="1"/>
      <c r="MLW9" s="1"/>
      <c r="MLX9" s="1"/>
      <c r="MLY9" s="1"/>
      <c r="MLZ9" s="1"/>
      <c r="MMA9" s="1"/>
      <c r="MMB9" s="1"/>
      <c r="MMC9" s="1"/>
      <c r="MMD9" s="1"/>
      <c r="MME9" s="1"/>
      <c r="MMF9" s="1"/>
      <c r="MMG9" s="1"/>
      <c r="MMH9" s="1"/>
      <c r="MMI9" s="1"/>
      <c r="MMJ9" s="1"/>
      <c r="MMK9" s="1"/>
      <c r="MML9" s="1"/>
      <c r="MMM9" s="1"/>
      <c r="MMN9" s="1"/>
      <c r="MMO9" s="1"/>
      <c r="MMP9" s="1"/>
      <c r="MMQ9" s="1"/>
      <c r="MMR9" s="1"/>
      <c r="MMS9" s="1"/>
      <c r="MMT9" s="1"/>
      <c r="MMU9" s="1"/>
      <c r="MMV9" s="1"/>
      <c r="MMW9" s="1"/>
      <c r="MMX9" s="1"/>
      <c r="MMY9" s="1"/>
      <c r="MMZ9" s="1"/>
      <c r="MNA9" s="1"/>
      <c r="MNB9" s="1"/>
      <c r="MNC9" s="1"/>
      <c r="MND9" s="1"/>
      <c r="MNE9" s="1"/>
      <c r="MNF9" s="1"/>
      <c r="MNG9" s="1"/>
      <c r="MNH9" s="1"/>
      <c r="MNI9" s="1"/>
      <c r="MNJ9" s="1"/>
      <c r="MNK9" s="1"/>
      <c r="MNL9" s="1"/>
      <c r="MNM9" s="1"/>
      <c r="MNN9" s="1"/>
      <c r="MNO9" s="1"/>
      <c r="MNP9" s="1"/>
      <c r="MNQ9" s="1"/>
      <c r="MNR9" s="1"/>
      <c r="MNS9" s="1"/>
      <c r="MNT9" s="1"/>
      <c r="MNU9" s="1"/>
      <c r="MNV9" s="1"/>
      <c r="MNW9" s="1"/>
      <c r="MNX9" s="1"/>
      <c r="MNY9" s="1"/>
      <c r="MNZ9" s="1"/>
      <c r="MOA9" s="1"/>
      <c r="MOB9" s="1"/>
      <c r="MOC9" s="1"/>
      <c r="MOD9" s="1"/>
      <c r="MOE9" s="1"/>
      <c r="MOF9" s="1"/>
      <c r="MOG9" s="1"/>
      <c r="MOH9" s="1"/>
      <c r="MOI9" s="1"/>
      <c r="MOJ9" s="1"/>
      <c r="MOK9" s="1"/>
      <c r="MOL9" s="1"/>
      <c r="MOM9" s="1"/>
      <c r="MON9" s="1"/>
      <c r="MOO9" s="1"/>
      <c r="MOP9" s="1"/>
      <c r="MOQ9" s="1"/>
      <c r="MOR9" s="1"/>
      <c r="MOS9" s="1"/>
      <c r="MOT9" s="1"/>
      <c r="MOU9" s="1"/>
      <c r="MOV9" s="1"/>
      <c r="MOW9" s="1"/>
      <c r="MOX9" s="1"/>
      <c r="MOY9" s="1"/>
      <c r="MOZ9" s="1"/>
      <c r="MPA9" s="1"/>
      <c r="MPB9" s="1"/>
      <c r="MPC9" s="1"/>
      <c r="MPD9" s="1"/>
      <c r="MPE9" s="1"/>
      <c r="MPF9" s="1"/>
      <c r="MPG9" s="1"/>
      <c r="MPH9" s="1"/>
      <c r="MPI9" s="1"/>
      <c r="MPJ9" s="1"/>
      <c r="MPK9" s="1"/>
      <c r="MPL9" s="1"/>
      <c r="MPM9" s="1"/>
      <c r="MPN9" s="1"/>
      <c r="MPO9" s="1"/>
      <c r="MPP9" s="1"/>
      <c r="MPQ9" s="1"/>
      <c r="MPR9" s="1"/>
      <c r="MPS9" s="1"/>
      <c r="MPT9" s="1"/>
      <c r="MPU9" s="1"/>
      <c r="MPV9" s="1"/>
      <c r="MPW9" s="1"/>
      <c r="MPX9" s="1"/>
      <c r="MPY9" s="1"/>
      <c r="MPZ9" s="1"/>
      <c r="MQA9" s="1"/>
      <c r="MQB9" s="1"/>
      <c r="MQC9" s="1"/>
      <c r="MQD9" s="1"/>
      <c r="MQE9" s="1"/>
      <c r="MQF9" s="1"/>
      <c r="MQG9" s="1"/>
      <c r="MQH9" s="1"/>
      <c r="MQI9" s="1"/>
      <c r="MQJ9" s="1"/>
      <c r="MQK9" s="1"/>
      <c r="MQL9" s="1"/>
      <c r="MQM9" s="1"/>
      <c r="MQN9" s="1"/>
      <c r="MQO9" s="1"/>
      <c r="MQP9" s="1"/>
      <c r="MQQ9" s="1"/>
      <c r="MQR9" s="1"/>
      <c r="MQS9" s="1"/>
      <c r="MQT9" s="1"/>
      <c r="MQU9" s="1"/>
      <c r="MQV9" s="1"/>
      <c r="MQW9" s="1"/>
      <c r="MQX9" s="1"/>
      <c r="MQY9" s="1"/>
      <c r="MQZ9" s="1"/>
      <c r="MRA9" s="1"/>
      <c r="MRB9" s="1"/>
      <c r="MRC9" s="1"/>
      <c r="MRD9" s="1"/>
      <c r="MRE9" s="1"/>
      <c r="MRF9" s="1"/>
      <c r="MRG9" s="1"/>
      <c r="MRH9" s="1"/>
      <c r="MRI9" s="1"/>
      <c r="MRJ9" s="1"/>
      <c r="MRK9" s="1"/>
      <c r="MRL9" s="1"/>
      <c r="MRM9" s="1"/>
      <c r="MRN9" s="1"/>
      <c r="MRO9" s="1"/>
      <c r="MRP9" s="1"/>
      <c r="MRQ9" s="1"/>
      <c r="MRR9" s="1"/>
      <c r="MRS9" s="1"/>
      <c r="MRT9" s="1"/>
      <c r="MRU9" s="1"/>
      <c r="MRV9" s="1"/>
      <c r="MRW9" s="1"/>
      <c r="MRX9" s="1"/>
      <c r="MRY9" s="1"/>
      <c r="MRZ9" s="1"/>
      <c r="MSA9" s="1"/>
      <c r="MSB9" s="1"/>
      <c r="MSC9" s="1"/>
      <c r="MSD9" s="1"/>
      <c r="MSE9" s="1"/>
      <c r="MSF9" s="1"/>
      <c r="MSG9" s="1"/>
      <c r="MSH9" s="1"/>
      <c r="MSI9" s="1"/>
      <c r="MSJ9" s="1"/>
      <c r="MSK9" s="1"/>
      <c r="MSL9" s="1"/>
      <c r="MSM9" s="1"/>
      <c r="MSN9" s="1"/>
      <c r="MSO9" s="1"/>
      <c r="MSP9" s="1"/>
      <c r="MSQ9" s="1"/>
      <c r="MSR9" s="1"/>
      <c r="MSS9" s="1"/>
      <c r="MST9" s="1"/>
      <c r="MSU9" s="1"/>
      <c r="MSV9" s="1"/>
      <c r="MSW9" s="1"/>
      <c r="MSX9" s="1"/>
      <c r="MSY9" s="1"/>
      <c r="MSZ9" s="1"/>
      <c r="MTA9" s="1"/>
      <c r="MTB9" s="1"/>
      <c r="MTC9" s="1"/>
      <c r="MTD9" s="1"/>
      <c r="MTE9" s="1"/>
      <c r="MTF9" s="1"/>
      <c r="MTG9" s="1"/>
      <c r="MTH9" s="1"/>
      <c r="MTI9" s="1"/>
      <c r="MTJ9" s="1"/>
      <c r="MTK9" s="1"/>
      <c r="MTL9" s="1"/>
      <c r="MTM9" s="1"/>
      <c r="MTN9" s="1"/>
      <c r="MTO9" s="1"/>
      <c r="MTP9" s="1"/>
      <c r="MTQ9" s="1"/>
      <c r="MTR9" s="1"/>
      <c r="MTS9" s="1"/>
      <c r="MTT9" s="1"/>
      <c r="MTU9" s="1"/>
      <c r="MTV9" s="1"/>
      <c r="MTW9" s="1"/>
      <c r="MTX9" s="1"/>
      <c r="MTY9" s="1"/>
      <c r="MTZ9" s="1"/>
      <c r="MUA9" s="1"/>
      <c r="MUB9" s="1"/>
      <c r="MUC9" s="1"/>
      <c r="MUD9" s="1"/>
      <c r="MUE9" s="1"/>
      <c r="MUF9" s="1"/>
      <c r="MUG9" s="1"/>
      <c r="MUH9" s="1"/>
      <c r="MUI9" s="1"/>
      <c r="MUJ9" s="1"/>
      <c r="MUK9" s="1"/>
      <c r="MUL9" s="1"/>
      <c r="MUM9" s="1"/>
      <c r="MUN9" s="1"/>
      <c r="MUO9" s="1"/>
      <c r="MUP9" s="1"/>
      <c r="MUQ9" s="1"/>
      <c r="MUR9" s="1"/>
      <c r="MUS9" s="1"/>
      <c r="MUT9" s="1"/>
      <c r="MUU9" s="1"/>
      <c r="MUV9" s="1"/>
      <c r="MUW9" s="1"/>
      <c r="MUX9" s="1"/>
      <c r="MUY9" s="1"/>
      <c r="MUZ9" s="1"/>
      <c r="MVA9" s="1"/>
      <c r="MVB9" s="1"/>
      <c r="MVC9" s="1"/>
      <c r="MVD9" s="1"/>
      <c r="MVE9" s="1"/>
      <c r="MVF9" s="1"/>
      <c r="MVG9" s="1"/>
      <c r="MVH9" s="1"/>
      <c r="MVI9" s="1"/>
      <c r="MVJ9" s="1"/>
      <c r="MVK9" s="1"/>
      <c r="MVL9" s="1"/>
      <c r="MVM9" s="1"/>
      <c r="MVN9" s="1"/>
      <c r="MVO9" s="1"/>
      <c r="MVP9" s="1"/>
      <c r="MVQ9" s="1"/>
      <c r="MVR9" s="1"/>
      <c r="MVS9" s="1"/>
      <c r="MVT9" s="1"/>
      <c r="MVU9" s="1"/>
      <c r="MVV9" s="1"/>
      <c r="MVW9" s="1"/>
      <c r="MVX9" s="1"/>
      <c r="MVY9" s="1"/>
      <c r="MVZ9" s="1"/>
      <c r="MWA9" s="1"/>
      <c r="MWB9" s="1"/>
      <c r="MWC9" s="1"/>
      <c r="MWD9" s="1"/>
      <c r="MWE9" s="1"/>
      <c r="MWF9" s="1"/>
      <c r="MWG9" s="1"/>
      <c r="MWH9" s="1"/>
      <c r="MWI9" s="1"/>
      <c r="MWJ9" s="1"/>
      <c r="MWK9" s="1"/>
      <c r="MWL9" s="1"/>
      <c r="MWM9" s="1"/>
      <c r="MWN9" s="1"/>
      <c r="MWO9" s="1"/>
      <c r="MWP9" s="1"/>
      <c r="MWQ9" s="1"/>
      <c r="MWR9" s="1"/>
      <c r="MWS9" s="1"/>
      <c r="MWT9" s="1"/>
      <c r="MWU9" s="1"/>
      <c r="MWV9" s="1"/>
      <c r="MWW9" s="1"/>
      <c r="MWX9" s="1"/>
      <c r="MWY9" s="1"/>
      <c r="MWZ9" s="1"/>
      <c r="MXA9" s="1"/>
      <c r="MXB9" s="1"/>
      <c r="MXC9" s="1"/>
      <c r="MXD9" s="1"/>
      <c r="MXE9" s="1"/>
      <c r="MXF9" s="1"/>
      <c r="MXG9" s="1"/>
      <c r="MXH9" s="1"/>
      <c r="MXI9" s="1"/>
      <c r="MXJ9" s="1"/>
      <c r="MXK9" s="1"/>
      <c r="MXL9" s="1"/>
      <c r="MXM9" s="1"/>
      <c r="MXN9" s="1"/>
      <c r="MXO9" s="1"/>
      <c r="MXP9" s="1"/>
      <c r="MXQ9" s="1"/>
      <c r="MXR9" s="1"/>
      <c r="MXS9" s="1"/>
      <c r="MXT9" s="1"/>
      <c r="MXU9" s="1"/>
      <c r="MXV9" s="1"/>
      <c r="MXW9" s="1"/>
      <c r="MXX9" s="1"/>
      <c r="MXY9" s="1"/>
      <c r="MXZ9" s="1"/>
      <c r="MYA9" s="1"/>
      <c r="MYB9" s="1"/>
      <c r="MYC9" s="1"/>
      <c r="MYD9" s="1"/>
      <c r="MYE9" s="1"/>
      <c r="MYF9" s="1"/>
      <c r="MYG9" s="1"/>
      <c r="MYH9" s="1"/>
      <c r="MYI9" s="1"/>
      <c r="MYJ9" s="1"/>
      <c r="MYK9" s="1"/>
      <c r="MYL9" s="1"/>
      <c r="MYM9" s="1"/>
      <c r="MYN9" s="1"/>
      <c r="MYO9" s="1"/>
      <c r="MYP9" s="1"/>
      <c r="MYQ9" s="1"/>
      <c r="MYR9" s="1"/>
      <c r="MYS9" s="1"/>
      <c r="MYT9" s="1"/>
      <c r="MYU9" s="1"/>
      <c r="MYV9" s="1"/>
      <c r="MYW9" s="1"/>
      <c r="MYX9" s="1"/>
      <c r="MYY9" s="1"/>
      <c r="MYZ9" s="1"/>
      <c r="MZA9" s="1"/>
      <c r="MZB9" s="1"/>
      <c r="MZC9" s="1"/>
      <c r="MZD9" s="1"/>
      <c r="MZE9" s="1"/>
      <c r="MZF9" s="1"/>
      <c r="MZG9" s="1"/>
      <c r="MZH9" s="1"/>
      <c r="MZI9" s="1"/>
      <c r="MZJ9" s="1"/>
      <c r="MZK9" s="1"/>
      <c r="MZL9" s="1"/>
      <c r="MZM9" s="1"/>
      <c r="MZN9" s="1"/>
      <c r="MZO9" s="1"/>
      <c r="MZP9" s="1"/>
      <c r="MZQ9" s="1"/>
      <c r="MZR9" s="1"/>
      <c r="MZS9" s="1"/>
      <c r="MZT9" s="1"/>
      <c r="MZU9" s="1"/>
      <c r="MZV9" s="1"/>
      <c r="MZW9" s="1"/>
      <c r="MZX9" s="1"/>
      <c r="MZY9" s="1"/>
      <c r="MZZ9" s="1"/>
      <c r="NAA9" s="1"/>
      <c r="NAB9" s="1"/>
      <c r="NAC9" s="1"/>
      <c r="NAD9" s="1"/>
      <c r="NAE9" s="1"/>
      <c r="NAF9" s="1"/>
      <c r="NAG9" s="1"/>
      <c r="NAH9" s="1"/>
      <c r="NAI9" s="1"/>
      <c r="NAJ9" s="1"/>
      <c r="NAK9" s="1"/>
      <c r="NAL9" s="1"/>
      <c r="NAM9" s="1"/>
      <c r="NAN9" s="1"/>
      <c r="NAO9" s="1"/>
      <c r="NAP9" s="1"/>
      <c r="NAQ9" s="1"/>
      <c r="NAR9" s="1"/>
      <c r="NAS9" s="1"/>
      <c r="NAT9" s="1"/>
      <c r="NAU9" s="1"/>
      <c r="NAV9" s="1"/>
      <c r="NAW9" s="1"/>
      <c r="NAX9" s="1"/>
      <c r="NAY9" s="1"/>
      <c r="NAZ9" s="1"/>
      <c r="NBA9" s="1"/>
      <c r="NBB9" s="1"/>
      <c r="NBC9" s="1"/>
      <c r="NBD9" s="1"/>
      <c r="NBE9" s="1"/>
      <c r="NBF9" s="1"/>
      <c r="NBG9" s="1"/>
      <c r="NBH9" s="1"/>
      <c r="NBI9" s="1"/>
      <c r="NBJ9" s="1"/>
      <c r="NBK9" s="1"/>
      <c r="NBL9" s="1"/>
      <c r="NBM9" s="1"/>
      <c r="NBN9" s="1"/>
      <c r="NBO9" s="1"/>
      <c r="NBP9" s="1"/>
      <c r="NBQ9" s="1"/>
      <c r="NBR9" s="1"/>
      <c r="NBS9" s="1"/>
      <c r="NBT9" s="1"/>
      <c r="NBU9" s="1"/>
      <c r="NBV9" s="1"/>
      <c r="NBW9" s="1"/>
      <c r="NBX9" s="1"/>
      <c r="NBY9" s="1"/>
      <c r="NBZ9" s="1"/>
      <c r="NCA9" s="1"/>
      <c r="NCB9" s="1"/>
      <c r="NCC9" s="1"/>
      <c r="NCD9" s="1"/>
      <c r="NCE9" s="1"/>
      <c r="NCF9" s="1"/>
      <c r="NCG9" s="1"/>
      <c r="NCH9" s="1"/>
      <c r="NCI9" s="1"/>
      <c r="NCJ9" s="1"/>
      <c r="NCK9" s="1"/>
      <c r="NCL9" s="1"/>
      <c r="NCM9" s="1"/>
      <c r="NCN9" s="1"/>
      <c r="NCO9" s="1"/>
      <c r="NCP9" s="1"/>
      <c r="NCQ9" s="1"/>
      <c r="NCR9" s="1"/>
      <c r="NCS9" s="1"/>
      <c r="NCT9" s="1"/>
      <c r="NCU9" s="1"/>
      <c r="NCV9" s="1"/>
      <c r="NCW9" s="1"/>
      <c r="NCX9" s="1"/>
      <c r="NCY9" s="1"/>
      <c r="NCZ9" s="1"/>
      <c r="NDA9" s="1"/>
      <c r="NDB9" s="1"/>
      <c r="NDC9" s="1"/>
      <c r="NDD9" s="1"/>
      <c r="NDE9" s="1"/>
      <c r="NDF9" s="1"/>
      <c r="NDG9" s="1"/>
      <c r="NDH9" s="1"/>
      <c r="NDI9" s="1"/>
      <c r="NDJ9" s="1"/>
      <c r="NDK9" s="1"/>
      <c r="NDL9" s="1"/>
      <c r="NDM9" s="1"/>
      <c r="NDN9" s="1"/>
      <c r="NDO9" s="1"/>
      <c r="NDP9" s="1"/>
      <c r="NDQ9" s="1"/>
      <c r="NDR9" s="1"/>
      <c r="NDS9" s="1"/>
      <c r="NDT9" s="1"/>
      <c r="NDU9" s="1"/>
      <c r="NDV9" s="1"/>
      <c r="NDW9" s="1"/>
      <c r="NDX9" s="1"/>
      <c r="NDY9" s="1"/>
      <c r="NDZ9" s="1"/>
      <c r="NEA9" s="1"/>
      <c r="NEB9" s="1"/>
      <c r="NEC9" s="1"/>
      <c r="NED9" s="1"/>
      <c r="NEE9" s="1"/>
      <c r="NEF9" s="1"/>
      <c r="NEG9" s="1"/>
      <c r="NEH9" s="1"/>
      <c r="NEI9" s="1"/>
      <c r="NEJ9" s="1"/>
      <c r="NEK9" s="1"/>
      <c r="NEL9" s="1"/>
      <c r="NEM9" s="1"/>
      <c r="NEN9" s="1"/>
      <c r="NEO9" s="1"/>
      <c r="NEP9" s="1"/>
      <c r="NEQ9" s="1"/>
      <c r="NER9" s="1"/>
      <c r="NES9" s="1"/>
      <c r="NET9" s="1"/>
      <c r="NEU9" s="1"/>
      <c r="NEV9" s="1"/>
      <c r="NEW9" s="1"/>
      <c r="NEX9" s="1"/>
      <c r="NEY9" s="1"/>
      <c r="NEZ9" s="1"/>
      <c r="NFA9" s="1"/>
      <c r="NFB9" s="1"/>
      <c r="NFC9" s="1"/>
      <c r="NFD9" s="1"/>
      <c r="NFE9" s="1"/>
      <c r="NFF9" s="1"/>
      <c r="NFG9" s="1"/>
      <c r="NFH9" s="1"/>
      <c r="NFI9" s="1"/>
      <c r="NFJ9" s="1"/>
      <c r="NFK9" s="1"/>
      <c r="NFL9" s="1"/>
      <c r="NFM9" s="1"/>
      <c r="NFN9" s="1"/>
      <c r="NFO9" s="1"/>
      <c r="NFP9" s="1"/>
      <c r="NFQ9" s="1"/>
      <c r="NFR9" s="1"/>
      <c r="NFS9" s="1"/>
      <c r="NFT9" s="1"/>
      <c r="NFU9" s="1"/>
      <c r="NFV9" s="1"/>
      <c r="NFW9" s="1"/>
      <c r="NFX9" s="1"/>
      <c r="NFY9" s="1"/>
      <c r="NFZ9" s="1"/>
      <c r="NGA9" s="1"/>
      <c r="NGB9" s="1"/>
      <c r="NGC9" s="1"/>
      <c r="NGD9" s="1"/>
      <c r="NGE9" s="1"/>
      <c r="NGF9" s="1"/>
      <c r="NGG9" s="1"/>
      <c r="NGH9" s="1"/>
      <c r="NGI9" s="1"/>
      <c r="NGJ9" s="1"/>
      <c r="NGK9" s="1"/>
      <c r="NGL9" s="1"/>
      <c r="NGM9" s="1"/>
      <c r="NGN9" s="1"/>
      <c r="NGO9" s="1"/>
      <c r="NGP9" s="1"/>
      <c r="NGQ9" s="1"/>
      <c r="NGR9" s="1"/>
      <c r="NGS9" s="1"/>
      <c r="NGT9" s="1"/>
      <c r="NGU9" s="1"/>
      <c r="NGV9" s="1"/>
      <c r="NGW9" s="1"/>
      <c r="NGX9" s="1"/>
      <c r="NGY9" s="1"/>
      <c r="NGZ9" s="1"/>
      <c r="NHA9" s="1"/>
      <c r="NHB9" s="1"/>
      <c r="NHC9" s="1"/>
      <c r="NHD9" s="1"/>
      <c r="NHE9" s="1"/>
      <c r="NHF9" s="1"/>
      <c r="NHG9" s="1"/>
      <c r="NHH9" s="1"/>
      <c r="NHI9" s="1"/>
      <c r="NHJ9" s="1"/>
      <c r="NHK9" s="1"/>
      <c r="NHL9" s="1"/>
      <c r="NHM9" s="1"/>
      <c r="NHN9" s="1"/>
      <c r="NHO9" s="1"/>
      <c r="NHP9" s="1"/>
      <c r="NHQ9" s="1"/>
      <c r="NHR9" s="1"/>
      <c r="NHS9" s="1"/>
      <c r="NHT9" s="1"/>
      <c r="NHU9" s="1"/>
      <c r="NHV9" s="1"/>
      <c r="NHW9" s="1"/>
      <c r="NHX9" s="1"/>
      <c r="NHY9" s="1"/>
      <c r="NHZ9" s="1"/>
      <c r="NIA9" s="1"/>
      <c r="NIB9" s="1"/>
      <c r="NIC9" s="1"/>
      <c r="NID9" s="1"/>
      <c r="NIE9" s="1"/>
      <c r="NIF9" s="1"/>
      <c r="NIG9" s="1"/>
      <c r="NIH9" s="1"/>
      <c r="NII9" s="1"/>
      <c r="NIJ9" s="1"/>
      <c r="NIK9" s="1"/>
      <c r="NIL9" s="1"/>
      <c r="NIM9" s="1"/>
      <c r="NIN9" s="1"/>
      <c r="NIO9" s="1"/>
      <c r="NIP9" s="1"/>
      <c r="NIQ9" s="1"/>
      <c r="NIR9" s="1"/>
      <c r="NIS9" s="1"/>
      <c r="NIT9" s="1"/>
      <c r="NIU9" s="1"/>
      <c r="NIV9" s="1"/>
      <c r="NIW9" s="1"/>
      <c r="NIX9" s="1"/>
      <c r="NIY9" s="1"/>
      <c r="NIZ9" s="1"/>
      <c r="NJA9" s="1"/>
      <c r="NJB9" s="1"/>
      <c r="NJC9" s="1"/>
      <c r="NJD9" s="1"/>
      <c r="NJE9" s="1"/>
      <c r="NJF9" s="1"/>
      <c r="NJG9" s="1"/>
      <c r="NJH9" s="1"/>
      <c r="NJI9" s="1"/>
      <c r="NJJ9" s="1"/>
      <c r="NJK9" s="1"/>
      <c r="NJL9" s="1"/>
      <c r="NJM9" s="1"/>
      <c r="NJN9" s="1"/>
      <c r="NJO9" s="1"/>
      <c r="NJP9" s="1"/>
      <c r="NJQ9" s="1"/>
      <c r="NJR9" s="1"/>
      <c r="NJS9" s="1"/>
      <c r="NJT9" s="1"/>
      <c r="NJU9" s="1"/>
      <c r="NJV9" s="1"/>
      <c r="NJW9" s="1"/>
      <c r="NJX9" s="1"/>
      <c r="NJY9" s="1"/>
      <c r="NJZ9" s="1"/>
      <c r="NKA9" s="1"/>
      <c r="NKB9" s="1"/>
      <c r="NKC9" s="1"/>
      <c r="NKD9" s="1"/>
      <c r="NKE9" s="1"/>
      <c r="NKF9" s="1"/>
      <c r="NKG9" s="1"/>
      <c r="NKH9" s="1"/>
      <c r="NKI9" s="1"/>
      <c r="NKJ9" s="1"/>
      <c r="NKK9" s="1"/>
      <c r="NKL9" s="1"/>
      <c r="NKM9" s="1"/>
      <c r="NKN9" s="1"/>
      <c r="NKO9" s="1"/>
      <c r="NKP9" s="1"/>
      <c r="NKQ9" s="1"/>
      <c r="NKR9" s="1"/>
      <c r="NKS9" s="1"/>
      <c r="NKT9" s="1"/>
      <c r="NKU9" s="1"/>
      <c r="NKV9" s="1"/>
      <c r="NKW9" s="1"/>
      <c r="NKX9" s="1"/>
      <c r="NKY9" s="1"/>
      <c r="NKZ9" s="1"/>
      <c r="NLA9" s="1"/>
      <c r="NLB9" s="1"/>
      <c r="NLC9" s="1"/>
      <c r="NLD9" s="1"/>
      <c r="NLE9" s="1"/>
      <c r="NLF9" s="1"/>
      <c r="NLG9" s="1"/>
      <c r="NLH9" s="1"/>
      <c r="NLI9" s="1"/>
      <c r="NLJ9" s="1"/>
      <c r="NLK9" s="1"/>
      <c r="NLL9" s="1"/>
      <c r="NLM9" s="1"/>
      <c r="NLN9" s="1"/>
      <c r="NLO9" s="1"/>
      <c r="NLP9" s="1"/>
      <c r="NLQ9" s="1"/>
      <c r="NLR9" s="1"/>
      <c r="NLS9" s="1"/>
      <c r="NLT9" s="1"/>
      <c r="NLU9" s="1"/>
      <c r="NLV9" s="1"/>
      <c r="NLW9" s="1"/>
      <c r="NLX9" s="1"/>
      <c r="NLY9" s="1"/>
      <c r="NLZ9" s="1"/>
      <c r="NMA9" s="1"/>
      <c r="NMB9" s="1"/>
      <c r="NMC9" s="1"/>
      <c r="NMD9" s="1"/>
      <c r="NME9" s="1"/>
      <c r="NMF9" s="1"/>
      <c r="NMG9" s="1"/>
      <c r="NMH9" s="1"/>
      <c r="NMI9" s="1"/>
      <c r="NMJ9" s="1"/>
      <c r="NMK9" s="1"/>
      <c r="NML9" s="1"/>
      <c r="NMM9" s="1"/>
      <c r="NMN9" s="1"/>
      <c r="NMO9" s="1"/>
      <c r="NMP9" s="1"/>
      <c r="NMQ9" s="1"/>
      <c r="NMR9" s="1"/>
      <c r="NMS9" s="1"/>
      <c r="NMT9" s="1"/>
      <c r="NMU9" s="1"/>
      <c r="NMV9" s="1"/>
      <c r="NMW9" s="1"/>
      <c r="NMX9" s="1"/>
      <c r="NMY9" s="1"/>
      <c r="NMZ9" s="1"/>
      <c r="NNA9" s="1"/>
      <c r="NNB9" s="1"/>
      <c r="NNC9" s="1"/>
      <c r="NND9" s="1"/>
      <c r="NNE9" s="1"/>
      <c r="NNF9" s="1"/>
      <c r="NNG9" s="1"/>
      <c r="NNH9" s="1"/>
      <c r="NNI9" s="1"/>
      <c r="NNJ9" s="1"/>
      <c r="NNK9" s="1"/>
      <c r="NNL9" s="1"/>
      <c r="NNM9" s="1"/>
      <c r="NNN9" s="1"/>
      <c r="NNO9" s="1"/>
      <c r="NNP9" s="1"/>
      <c r="NNQ9" s="1"/>
      <c r="NNR9" s="1"/>
      <c r="NNS9" s="1"/>
      <c r="NNT9" s="1"/>
      <c r="NNU9" s="1"/>
      <c r="NNV9" s="1"/>
      <c r="NNW9" s="1"/>
      <c r="NNX9" s="1"/>
      <c r="NNY9" s="1"/>
      <c r="NNZ9" s="1"/>
      <c r="NOA9" s="1"/>
      <c r="NOB9" s="1"/>
      <c r="NOC9" s="1"/>
      <c r="NOD9" s="1"/>
      <c r="NOE9" s="1"/>
      <c r="NOF9" s="1"/>
      <c r="NOG9" s="1"/>
      <c r="NOH9" s="1"/>
      <c r="NOI9" s="1"/>
      <c r="NOJ9" s="1"/>
      <c r="NOK9" s="1"/>
      <c r="NOL9" s="1"/>
      <c r="NOM9" s="1"/>
      <c r="NON9" s="1"/>
      <c r="NOO9" s="1"/>
      <c r="NOP9" s="1"/>
      <c r="NOQ9" s="1"/>
      <c r="NOR9" s="1"/>
      <c r="NOS9" s="1"/>
      <c r="NOT9" s="1"/>
      <c r="NOU9" s="1"/>
      <c r="NOV9" s="1"/>
      <c r="NOW9" s="1"/>
      <c r="NOX9" s="1"/>
      <c r="NOY9" s="1"/>
      <c r="NOZ9" s="1"/>
      <c r="NPA9" s="1"/>
      <c r="NPB9" s="1"/>
      <c r="NPC9" s="1"/>
      <c r="NPD9" s="1"/>
      <c r="NPE9" s="1"/>
      <c r="NPF9" s="1"/>
      <c r="NPG9" s="1"/>
      <c r="NPH9" s="1"/>
      <c r="NPI9" s="1"/>
      <c r="NPJ9" s="1"/>
      <c r="NPK9" s="1"/>
      <c r="NPL9" s="1"/>
      <c r="NPM9" s="1"/>
      <c r="NPN9" s="1"/>
      <c r="NPO9" s="1"/>
      <c r="NPP9" s="1"/>
      <c r="NPQ9" s="1"/>
      <c r="NPR9" s="1"/>
      <c r="NPS9" s="1"/>
      <c r="NPT9" s="1"/>
      <c r="NPU9" s="1"/>
      <c r="NPV9" s="1"/>
      <c r="NPW9" s="1"/>
      <c r="NPX9" s="1"/>
      <c r="NPY9" s="1"/>
      <c r="NPZ9" s="1"/>
      <c r="NQA9" s="1"/>
      <c r="NQB9" s="1"/>
      <c r="NQC9" s="1"/>
      <c r="NQD9" s="1"/>
      <c r="NQE9" s="1"/>
      <c r="NQF9" s="1"/>
      <c r="NQG9" s="1"/>
      <c r="NQH9" s="1"/>
      <c r="NQI9" s="1"/>
      <c r="NQJ9" s="1"/>
      <c r="NQK9" s="1"/>
      <c r="NQL9" s="1"/>
      <c r="NQM9" s="1"/>
      <c r="NQN9" s="1"/>
      <c r="NQO9" s="1"/>
      <c r="NQP9" s="1"/>
      <c r="NQQ9" s="1"/>
      <c r="NQR9" s="1"/>
      <c r="NQS9" s="1"/>
      <c r="NQT9" s="1"/>
      <c r="NQU9" s="1"/>
      <c r="NQV9" s="1"/>
      <c r="NQW9" s="1"/>
      <c r="NQX9" s="1"/>
      <c r="NQY9" s="1"/>
      <c r="NQZ9" s="1"/>
      <c r="NRA9" s="1"/>
      <c r="NRB9" s="1"/>
      <c r="NRC9" s="1"/>
      <c r="NRD9" s="1"/>
      <c r="NRE9" s="1"/>
      <c r="NRF9" s="1"/>
      <c r="NRG9" s="1"/>
      <c r="NRH9" s="1"/>
      <c r="NRI9" s="1"/>
      <c r="NRJ9" s="1"/>
      <c r="NRK9" s="1"/>
      <c r="NRL9" s="1"/>
      <c r="NRM9" s="1"/>
      <c r="NRN9" s="1"/>
      <c r="NRO9" s="1"/>
      <c r="NRP9" s="1"/>
      <c r="NRQ9" s="1"/>
      <c r="NRR9" s="1"/>
      <c r="NRS9" s="1"/>
      <c r="NRT9" s="1"/>
      <c r="NRU9" s="1"/>
      <c r="NRV9" s="1"/>
      <c r="NRW9" s="1"/>
      <c r="NRX9" s="1"/>
      <c r="NRY9" s="1"/>
      <c r="NRZ9" s="1"/>
      <c r="NSA9" s="1"/>
      <c r="NSB9" s="1"/>
      <c r="NSC9" s="1"/>
      <c r="NSD9" s="1"/>
      <c r="NSE9" s="1"/>
      <c r="NSF9" s="1"/>
      <c r="NSG9" s="1"/>
      <c r="NSH9" s="1"/>
      <c r="NSI9" s="1"/>
      <c r="NSJ9" s="1"/>
      <c r="NSK9" s="1"/>
      <c r="NSL9" s="1"/>
      <c r="NSM9" s="1"/>
      <c r="NSN9" s="1"/>
      <c r="NSO9" s="1"/>
      <c r="NSP9" s="1"/>
      <c r="NSQ9" s="1"/>
      <c r="NSR9" s="1"/>
      <c r="NSS9" s="1"/>
      <c r="NST9" s="1"/>
      <c r="NSU9" s="1"/>
      <c r="NSV9" s="1"/>
      <c r="NSW9" s="1"/>
      <c r="NSX9" s="1"/>
      <c r="NSY9" s="1"/>
      <c r="NSZ9" s="1"/>
      <c r="NTA9" s="1"/>
      <c r="NTB9" s="1"/>
      <c r="NTC9" s="1"/>
      <c r="NTD9" s="1"/>
      <c r="NTE9" s="1"/>
      <c r="NTF9" s="1"/>
      <c r="NTG9" s="1"/>
      <c r="NTH9" s="1"/>
      <c r="NTI9" s="1"/>
      <c r="NTJ9" s="1"/>
      <c r="NTK9" s="1"/>
      <c r="NTL9" s="1"/>
      <c r="NTM9" s="1"/>
      <c r="NTN9" s="1"/>
      <c r="NTO9" s="1"/>
      <c r="NTP9" s="1"/>
      <c r="NTQ9" s="1"/>
      <c r="NTR9" s="1"/>
      <c r="NTS9" s="1"/>
      <c r="NTT9" s="1"/>
      <c r="NTU9" s="1"/>
      <c r="NTV9" s="1"/>
      <c r="NTW9" s="1"/>
      <c r="NTX9" s="1"/>
      <c r="NTY9" s="1"/>
      <c r="NTZ9" s="1"/>
      <c r="NUA9" s="1"/>
      <c r="NUB9" s="1"/>
      <c r="NUC9" s="1"/>
      <c r="NUD9" s="1"/>
      <c r="NUE9" s="1"/>
      <c r="NUF9" s="1"/>
      <c r="NUG9" s="1"/>
      <c r="NUH9" s="1"/>
      <c r="NUI9" s="1"/>
      <c r="NUJ9" s="1"/>
      <c r="NUK9" s="1"/>
      <c r="NUL9" s="1"/>
      <c r="NUM9" s="1"/>
      <c r="NUN9" s="1"/>
      <c r="NUO9" s="1"/>
      <c r="NUP9" s="1"/>
      <c r="NUQ9" s="1"/>
      <c r="NUR9" s="1"/>
      <c r="NUS9" s="1"/>
      <c r="NUT9" s="1"/>
      <c r="NUU9" s="1"/>
      <c r="NUV9" s="1"/>
      <c r="NUW9" s="1"/>
      <c r="NUX9" s="1"/>
      <c r="NUY9" s="1"/>
      <c r="NUZ9" s="1"/>
      <c r="NVA9" s="1"/>
      <c r="NVB9" s="1"/>
      <c r="NVC9" s="1"/>
      <c r="NVD9" s="1"/>
      <c r="NVE9" s="1"/>
      <c r="NVF9" s="1"/>
      <c r="NVG9" s="1"/>
      <c r="NVH9" s="1"/>
      <c r="NVI9" s="1"/>
      <c r="NVJ9" s="1"/>
      <c r="NVK9" s="1"/>
      <c r="NVL9" s="1"/>
      <c r="NVM9" s="1"/>
      <c r="NVN9" s="1"/>
      <c r="NVO9" s="1"/>
      <c r="NVP9" s="1"/>
      <c r="NVQ9" s="1"/>
      <c r="NVR9" s="1"/>
      <c r="NVS9" s="1"/>
      <c r="NVT9" s="1"/>
      <c r="NVU9" s="1"/>
      <c r="NVV9" s="1"/>
      <c r="NVW9" s="1"/>
      <c r="NVX9" s="1"/>
      <c r="NVY9" s="1"/>
      <c r="NVZ9" s="1"/>
      <c r="NWA9" s="1"/>
      <c r="NWB9" s="1"/>
      <c r="NWC9" s="1"/>
      <c r="NWD9" s="1"/>
      <c r="NWE9" s="1"/>
      <c r="NWF9" s="1"/>
      <c r="NWG9" s="1"/>
      <c r="NWH9" s="1"/>
      <c r="NWI9" s="1"/>
      <c r="NWJ9" s="1"/>
      <c r="NWK9" s="1"/>
      <c r="NWL9" s="1"/>
      <c r="NWM9" s="1"/>
      <c r="NWN9" s="1"/>
      <c r="NWO9" s="1"/>
      <c r="NWP9" s="1"/>
      <c r="NWQ9" s="1"/>
      <c r="NWR9" s="1"/>
      <c r="NWS9" s="1"/>
      <c r="NWT9" s="1"/>
      <c r="NWU9" s="1"/>
      <c r="NWV9" s="1"/>
      <c r="NWW9" s="1"/>
      <c r="NWX9" s="1"/>
      <c r="NWY9" s="1"/>
      <c r="NWZ9" s="1"/>
      <c r="NXA9" s="1"/>
      <c r="NXB9" s="1"/>
      <c r="NXC9" s="1"/>
      <c r="NXD9" s="1"/>
      <c r="NXE9" s="1"/>
      <c r="NXF9" s="1"/>
      <c r="NXG9" s="1"/>
      <c r="NXH9" s="1"/>
      <c r="NXI9" s="1"/>
      <c r="NXJ9" s="1"/>
      <c r="NXK9" s="1"/>
      <c r="NXL9" s="1"/>
      <c r="NXM9" s="1"/>
      <c r="NXN9" s="1"/>
      <c r="NXO9" s="1"/>
      <c r="NXP9" s="1"/>
      <c r="NXQ9" s="1"/>
      <c r="NXR9" s="1"/>
      <c r="NXS9" s="1"/>
      <c r="NXT9" s="1"/>
      <c r="NXU9" s="1"/>
      <c r="NXV9" s="1"/>
      <c r="NXW9" s="1"/>
      <c r="NXX9" s="1"/>
      <c r="NXY9" s="1"/>
      <c r="NXZ9" s="1"/>
      <c r="NYA9" s="1"/>
      <c r="NYB9" s="1"/>
      <c r="NYC9" s="1"/>
      <c r="NYD9" s="1"/>
      <c r="NYE9" s="1"/>
      <c r="NYF9" s="1"/>
      <c r="NYG9" s="1"/>
      <c r="NYH9" s="1"/>
      <c r="NYI9" s="1"/>
      <c r="NYJ9" s="1"/>
      <c r="NYK9" s="1"/>
      <c r="NYL9" s="1"/>
      <c r="NYM9" s="1"/>
      <c r="NYN9" s="1"/>
      <c r="NYO9" s="1"/>
      <c r="NYP9" s="1"/>
      <c r="NYQ9" s="1"/>
      <c r="NYR9" s="1"/>
      <c r="NYS9" s="1"/>
      <c r="NYT9" s="1"/>
      <c r="NYU9" s="1"/>
      <c r="NYV9" s="1"/>
      <c r="NYW9" s="1"/>
      <c r="NYX9" s="1"/>
      <c r="NYY9" s="1"/>
      <c r="NYZ9" s="1"/>
      <c r="NZA9" s="1"/>
      <c r="NZB9" s="1"/>
      <c r="NZC9" s="1"/>
      <c r="NZD9" s="1"/>
      <c r="NZE9" s="1"/>
      <c r="NZF9" s="1"/>
      <c r="NZG9" s="1"/>
      <c r="NZH9" s="1"/>
      <c r="NZI9" s="1"/>
      <c r="NZJ9" s="1"/>
      <c r="NZK9" s="1"/>
      <c r="NZL9" s="1"/>
      <c r="NZM9" s="1"/>
      <c r="NZN9" s="1"/>
      <c r="NZO9" s="1"/>
      <c r="NZP9" s="1"/>
      <c r="NZQ9" s="1"/>
      <c r="NZR9" s="1"/>
      <c r="NZS9" s="1"/>
      <c r="NZT9" s="1"/>
      <c r="NZU9" s="1"/>
      <c r="NZV9" s="1"/>
      <c r="NZW9" s="1"/>
      <c r="NZX9" s="1"/>
      <c r="NZY9" s="1"/>
      <c r="NZZ9" s="1"/>
      <c r="OAA9" s="1"/>
      <c r="OAB9" s="1"/>
      <c r="OAC9" s="1"/>
      <c r="OAD9" s="1"/>
      <c r="OAE9" s="1"/>
      <c r="OAF9" s="1"/>
      <c r="OAG9" s="1"/>
      <c r="OAH9" s="1"/>
      <c r="OAI9" s="1"/>
      <c r="OAJ9" s="1"/>
      <c r="OAK9" s="1"/>
      <c r="OAL9" s="1"/>
      <c r="OAM9" s="1"/>
      <c r="OAN9" s="1"/>
      <c r="OAO9" s="1"/>
      <c r="OAP9" s="1"/>
      <c r="OAQ9" s="1"/>
      <c r="OAR9" s="1"/>
      <c r="OAS9" s="1"/>
      <c r="OAT9" s="1"/>
      <c r="OAU9" s="1"/>
      <c r="OAV9" s="1"/>
      <c r="OAW9" s="1"/>
      <c r="OAX9" s="1"/>
      <c r="OAY9" s="1"/>
      <c r="OAZ9" s="1"/>
      <c r="OBA9" s="1"/>
      <c r="OBB9" s="1"/>
      <c r="OBC9" s="1"/>
      <c r="OBD9" s="1"/>
      <c r="OBE9" s="1"/>
      <c r="OBF9" s="1"/>
      <c r="OBG9" s="1"/>
      <c r="OBH9" s="1"/>
      <c r="OBI9" s="1"/>
      <c r="OBJ9" s="1"/>
      <c r="OBK9" s="1"/>
      <c r="OBL9" s="1"/>
      <c r="OBM9" s="1"/>
      <c r="OBN9" s="1"/>
      <c r="OBO9" s="1"/>
      <c r="OBP9" s="1"/>
      <c r="OBQ9" s="1"/>
      <c r="OBR9" s="1"/>
      <c r="OBS9" s="1"/>
      <c r="OBT9" s="1"/>
      <c r="OBU9" s="1"/>
      <c r="OBV9" s="1"/>
      <c r="OBW9" s="1"/>
      <c r="OBX9" s="1"/>
      <c r="OBY9" s="1"/>
      <c r="OBZ9" s="1"/>
      <c r="OCA9" s="1"/>
      <c r="OCB9" s="1"/>
      <c r="OCC9" s="1"/>
      <c r="OCD9" s="1"/>
      <c r="OCE9" s="1"/>
      <c r="OCF9" s="1"/>
      <c r="OCG9" s="1"/>
      <c r="OCH9" s="1"/>
      <c r="OCI9" s="1"/>
      <c r="OCJ9" s="1"/>
      <c r="OCK9" s="1"/>
      <c r="OCL9" s="1"/>
      <c r="OCM9" s="1"/>
      <c r="OCN9" s="1"/>
      <c r="OCO9" s="1"/>
      <c r="OCP9" s="1"/>
      <c r="OCQ9" s="1"/>
      <c r="OCR9" s="1"/>
      <c r="OCS9" s="1"/>
      <c r="OCT9" s="1"/>
      <c r="OCU9" s="1"/>
      <c r="OCV9" s="1"/>
      <c r="OCW9" s="1"/>
      <c r="OCX9" s="1"/>
      <c r="OCY9" s="1"/>
      <c r="OCZ9" s="1"/>
      <c r="ODA9" s="1"/>
      <c r="ODB9" s="1"/>
      <c r="ODC9" s="1"/>
      <c r="ODD9" s="1"/>
      <c r="ODE9" s="1"/>
      <c r="ODF9" s="1"/>
      <c r="ODG9" s="1"/>
      <c r="ODH9" s="1"/>
      <c r="ODI9" s="1"/>
      <c r="ODJ9" s="1"/>
      <c r="ODK9" s="1"/>
      <c r="ODL9" s="1"/>
      <c r="ODM9" s="1"/>
      <c r="ODN9" s="1"/>
      <c r="ODO9" s="1"/>
      <c r="ODP9" s="1"/>
      <c r="ODQ9" s="1"/>
      <c r="ODR9" s="1"/>
      <c r="ODS9" s="1"/>
      <c r="ODT9" s="1"/>
      <c r="ODU9" s="1"/>
      <c r="ODV9" s="1"/>
      <c r="ODW9" s="1"/>
      <c r="ODX9" s="1"/>
      <c r="ODY9" s="1"/>
      <c r="ODZ9" s="1"/>
      <c r="OEA9" s="1"/>
      <c r="OEB9" s="1"/>
      <c r="OEC9" s="1"/>
      <c r="OED9" s="1"/>
      <c r="OEE9" s="1"/>
      <c r="OEF9" s="1"/>
      <c r="OEG9" s="1"/>
      <c r="OEH9" s="1"/>
      <c r="OEI9" s="1"/>
      <c r="OEJ9" s="1"/>
      <c r="OEK9" s="1"/>
      <c r="OEL9" s="1"/>
      <c r="OEM9" s="1"/>
      <c r="OEN9" s="1"/>
      <c r="OEO9" s="1"/>
      <c r="OEP9" s="1"/>
      <c r="OEQ9" s="1"/>
      <c r="OER9" s="1"/>
      <c r="OES9" s="1"/>
      <c r="OET9" s="1"/>
      <c r="OEU9" s="1"/>
      <c r="OEV9" s="1"/>
      <c r="OEW9" s="1"/>
      <c r="OEX9" s="1"/>
      <c r="OEY9" s="1"/>
      <c r="OEZ9" s="1"/>
      <c r="OFA9" s="1"/>
      <c r="OFB9" s="1"/>
      <c r="OFC9" s="1"/>
      <c r="OFD9" s="1"/>
      <c r="OFE9" s="1"/>
      <c r="OFF9" s="1"/>
      <c r="OFG9" s="1"/>
      <c r="OFH9" s="1"/>
      <c r="OFI9" s="1"/>
      <c r="OFJ9" s="1"/>
      <c r="OFK9" s="1"/>
      <c r="OFL9" s="1"/>
      <c r="OFM9" s="1"/>
      <c r="OFN9" s="1"/>
      <c r="OFO9" s="1"/>
      <c r="OFP9" s="1"/>
      <c r="OFQ9" s="1"/>
      <c r="OFR9" s="1"/>
      <c r="OFS9" s="1"/>
      <c r="OFT9" s="1"/>
      <c r="OFU9" s="1"/>
      <c r="OFV9" s="1"/>
      <c r="OFW9" s="1"/>
      <c r="OFX9" s="1"/>
      <c r="OFY9" s="1"/>
      <c r="OFZ9" s="1"/>
      <c r="OGA9" s="1"/>
      <c r="OGB9" s="1"/>
      <c r="OGC9" s="1"/>
      <c r="OGD9" s="1"/>
      <c r="OGE9" s="1"/>
      <c r="OGF9" s="1"/>
      <c r="OGG9" s="1"/>
      <c r="OGH9" s="1"/>
      <c r="OGI9" s="1"/>
      <c r="OGJ9" s="1"/>
      <c r="OGK9" s="1"/>
      <c r="OGL9" s="1"/>
      <c r="OGM9" s="1"/>
      <c r="OGN9" s="1"/>
      <c r="OGO9" s="1"/>
      <c r="OGP9" s="1"/>
      <c r="OGQ9" s="1"/>
      <c r="OGR9" s="1"/>
      <c r="OGS9" s="1"/>
      <c r="OGT9" s="1"/>
      <c r="OGU9" s="1"/>
      <c r="OGV9" s="1"/>
      <c r="OGW9" s="1"/>
      <c r="OGX9" s="1"/>
      <c r="OGY9" s="1"/>
      <c r="OGZ9" s="1"/>
      <c r="OHA9" s="1"/>
      <c r="OHB9" s="1"/>
      <c r="OHC9" s="1"/>
      <c r="OHD9" s="1"/>
      <c r="OHE9" s="1"/>
      <c r="OHF9" s="1"/>
      <c r="OHG9" s="1"/>
      <c r="OHH9" s="1"/>
      <c r="OHI9" s="1"/>
      <c r="OHJ9" s="1"/>
      <c r="OHK9" s="1"/>
      <c r="OHL9" s="1"/>
      <c r="OHM9" s="1"/>
      <c r="OHN9" s="1"/>
      <c r="OHO9" s="1"/>
      <c r="OHP9" s="1"/>
      <c r="OHQ9" s="1"/>
      <c r="OHR9" s="1"/>
      <c r="OHS9" s="1"/>
      <c r="OHT9" s="1"/>
      <c r="OHU9" s="1"/>
      <c r="OHV9" s="1"/>
      <c r="OHW9" s="1"/>
      <c r="OHX9" s="1"/>
      <c r="OHY9" s="1"/>
      <c r="OHZ9" s="1"/>
      <c r="OIA9" s="1"/>
      <c r="OIB9" s="1"/>
      <c r="OIC9" s="1"/>
      <c r="OID9" s="1"/>
      <c r="OIE9" s="1"/>
      <c r="OIF9" s="1"/>
      <c r="OIG9" s="1"/>
      <c r="OIH9" s="1"/>
      <c r="OII9" s="1"/>
      <c r="OIJ9" s="1"/>
      <c r="OIK9" s="1"/>
      <c r="OIL9" s="1"/>
      <c r="OIM9" s="1"/>
      <c r="OIN9" s="1"/>
      <c r="OIO9" s="1"/>
      <c r="OIP9" s="1"/>
      <c r="OIQ9" s="1"/>
      <c r="OIR9" s="1"/>
      <c r="OIS9" s="1"/>
      <c r="OIT9" s="1"/>
      <c r="OIU9" s="1"/>
      <c r="OIV9" s="1"/>
      <c r="OIW9" s="1"/>
      <c r="OIX9" s="1"/>
      <c r="OIY9" s="1"/>
      <c r="OIZ9" s="1"/>
      <c r="OJA9" s="1"/>
      <c r="OJB9" s="1"/>
      <c r="OJC9" s="1"/>
      <c r="OJD9" s="1"/>
      <c r="OJE9" s="1"/>
      <c r="OJF9" s="1"/>
      <c r="OJG9" s="1"/>
      <c r="OJH9" s="1"/>
      <c r="OJI9" s="1"/>
      <c r="OJJ9" s="1"/>
      <c r="OJK9" s="1"/>
      <c r="OJL9" s="1"/>
      <c r="OJM9" s="1"/>
      <c r="OJN9" s="1"/>
      <c r="OJO9" s="1"/>
      <c r="OJP9" s="1"/>
      <c r="OJQ9" s="1"/>
      <c r="OJR9" s="1"/>
      <c r="OJS9" s="1"/>
      <c r="OJT9" s="1"/>
      <c r="OJU9" s="1"/>
      <c r="OJV9" s="1"/>
      <c r="OJW9" s="1"/>
      <c r="OJX9" s="1"/>
      <c r="OJY9" s="1"/>
      <c r="OJZ9" s="1"/>
      <c r="OKA9" s="1"/>
      <c r="OKB9" s="1"/>
      <c r="OKC9" s="1"/>
      <c r="OKD9" s="1"/>
      <c r="OKE9" s="1"/>
      <c r="OKF9" s="1"/>
      <c r="OKG9" s="1"/>
      <c r="OKH9" s="1"/>
      <c r="OKI9" s="1"/>
      <c r="OKJ9" s="1"/>
      <c r="OKK9" s="1"/>
      <c r="OKL9" s="1"/>
      <c r="OKM9" s="1"/>
      <c r="OKN9" s="1"/>
      <c r="OKO9" s="1"/>
      <c r="OKP9" s="1"/>
      <c r="OKQ9" s="1"/>
      <c r="OKR9" s="1"/>
      <c r="OKS9" s="1"/>
      <c r="OKT9" s="1"/>
      <c r="OKU9" s="1"/>
      <c r="OKV9" s="1"/>
      <c r="OKW9" s="1"/>
      <c r="OKX9" s="1"/>
      <c r="OKY9" s="1"/>
      <c r="OKZ9" s="1"/>
      <c r="OLA9" s="1"/>
      <c r="OLB9" s="1"/>
      <c r="OLC9" s="1"/>
      <c r="OLD9" s="1"/>
      <c r="OLE9" s="1"/>
      <c r="OLF9" s="1"/>
      <c r="OLG9" s="1"/>
      <c r="OLH9" s="1"/>
      <c r="OLI9" s="1"/>
      <c r="OLJ9" s="1"/>
      <c r="OLK9" s="1"/>
      <c r="OLL9" s="1"/>
      <c r="OLM9" s="1"/>
      <c r="OLN9" s="1"/>
      <c r="OLO9" s="1"/>
      <c r="OLP9" s="1"/>
      <c r="OLQ9" s="1"/>
      <c r="OLR9" s="1"/>
      <c r="OLS9" s="1"/>
      <c r="OLT9" s="1"/>
      <c r="OLU9" s="1"/>
      <c r="OLV9" s="1"/>
      <c r="OLW9" s="1"/>
      <c r="OLX9" s="1"/>
      <c r="OLY9" s="1"/>
      <c r="OLZ9" s="1"/>
      <c r="OMA9" s="1"/>
      <c r="OMB9" s="1"/>
      <c r="OMC9" s="1"/>
      <c r="OMD9" s="1"/>
      <c r="OME9" s="1"/>
      <c r="OMF9" s="1"/>
      <c r="OMG9" s="1"/>
      <c r="OMH9" s="1"/>
      <c r="OMI9" s="1"/>
      <c r="OMJ9" s="1"/>
      <c r="OMK9" s="1"/>
      <c r="OML9" s="1"/>
      <c r="OMM9" s="1"/>
      <c r="OMN9" s="1"/>
      <c r="OMO9" s="1"/>
      <c r="OMP9" s="1"/>
      <c r="OMQ9" s="1"/>
      <c r="OMR9" s="1"/>
      <c r="OMS9" s="1"/>
      <c r="OMT9" s="1"/>
      <c r="OMU9" s="1"/>
      <c r="OMV9" s="1"/>
      <c r="OMW9" s="1"/>
      <c r="OMX9" s="1"/>
      <c r="OMY9" s="1"/>
      <c r="OMZ9" s="1"/>
      <c r="ONA9" s="1"/>
      <c r="ONB9" s="1"/>
      <c r="ONC9" s="1"/>
      <c r="OND9" s="1"/>
      <c r="ONE9" s="1"/>
      <c r="ONF9" s="1"/>
      <c r="ONG9" s="1"/>
      <c r="ONH9" s="1"/>
      <c r="ONI9" s="1"/>
      <c r="ONJ9" s="1"/>
      <c r="ONK9" s="1"/>
      <c r="ONL9" s="1"/>
      <c r="ONM9" s="1"/>
      <c r="ONN9" s="1"/>
      <c r="ONO9" s="1"/>
      <c r="ONP9" s="1"/>
      <c r="ONQ9" s="1"/>
      <c r="ONR9" s="1"/>
      <c r="ONS9" s="1"/>
      <c r="ONT9" s="1"/>
      <c r="ONU9" s="1"/>
      <c r="ONV9" s="1"/>
      <c r="ONW9" s="1"/>
      <c r="ONX9" s="1"/>
      <c r="ONY9" s="1"/>
      <c r="ONZ9" s="1"/>
      <c r="OOA9" s="1"/>
      <c r="OOB9" s="1"/>
      <c r="OOC9" s="1"/>
      <c r="OOD9" s="1"/>
      <c r="OOE9" s="1"/>
      <c r="OOF9" s="1"/>
      <c r="OOG9" s="1"/>
      <c r="OOH9" s="1"/>
      <c r="OOI9" s="1"/>
      <c r="OOJ9" s="1"/>
      <c r="OOK9" s="1"/>
      <c r="OOL9" s="1"/>
      <c r="OOM9" s="1"/>
      <c r="OON9" s="1"/>
      <c r="OOO9" s="1"/>
      <c r="OOP9" s="1"/>
      <c r="OOQ9" s="1"/>
      <c r="OOR9" s="1"/>
      <c r="OOS9" s="1"/>
      <c r="OOT9" s="1"/>
      <c r="OOU9" s="1"/>
      <c r="OOV9" s="1"/>
      <c r="OOW9" s="1"/>
      <c r="OOX9" s="1"/>
      <c r="OOY9" s="1"/>
      <c r="OOZ9" s="1"/>
      <c r="OPA9" s="1"/>
      <c r="OPB9" s="1"/>
      <c r="OPC9" s="1"/>
      <c r="OPD9" s="1"/>
      <c r="OPE9" s="1"/>
      <c r="OPF9" s="1"/>
      <c r="OPG9" s="1"/>
      <c r="OPH9" s="1"/>
      <c r="OPI9" s="1"/>
      <c r="OPJ9" s="1"/>
      <c r="OPK9" s="1"/>
      <c r="OPL9" s="1"/>
      <c r="OPM9" s="1"/>
      <c r="OPN9" s="1"/>
      <c r="OPO9" s="1"/>
      <c r="OPP9" s="1"/>
      <c r="OPQ9" s="1"/>
      <c r="OPR9" s="1"/>
      <c r="OPS9" s="1"/>
      <c r="OPT9" s="1"/>
      <c r="OPU9" s="1"/>
      <c r="OPV9" s="1"/>
      <c r="OPW9" s="1"/>
      <c r="OPX9" s="1"/>
      <c r="OPY9" s="1"/>
      <c r="OPZ9" s="1"/>
      <c r="OQA9" s="1"/>
      <c r="OQB9" s="1"/>
      <c r="OQC9" s="1"/>
      <c r="OQD9" s="1"/>
      <c r="OQE9" s="1"/>
      <c r="OQF9" s="1"/>
      <c r="OQG9" s="1"/>
      <c r="OQH9" s="1"/>
      <c r="OQI9" s="1"/>
      <c r="OQJ9" s="1"/>
      <c r="OQK9" s="1"/>
      <c r="OQL9" s="1"/>
      <c r="OQM9" s="1"/>
      <c r="OQN9" s="1"/>
      <c r="OQO9" s="1"/>
      <c r="OQP9" s="1"/>
      <c r="OQQ9" s="1"/>
      <c r="OQR9" s="1"/>
      <c r="OQS9" s="1"/>
      <c r="OQT9" s="1"/>
      <c r="OQU9" s="1"/>
      <c r="OQV9" s="1"/>
      <c r="OQW9" s="1"/>
      <c r="OQX9" s="1"/>
      <c r="OQY9" s="1"/>
      <c r="OQZ9" s="1"/>
      <c r="ORA9" s="1"/>
      <c r="ORB9" s="1"/>
      <c r="ORC9" s="1"/>
      <c r="ORD9" s="1"/>
      <c r="ORE9" s="1"/>
      <c r="ORF9" s="1"/>
      <c r="ORG9" s="1"/>
      <c r="ORH9" s="1"/>
      <c r="ORI9" s="1"/>
      <c r="ORJ9" s="1"/>
      <c r="ORK9" s="1"/>
      <c r="ORL9" s="1"/>
      <c r="ORM9" s="1"/>
      <c r="ORN9" s="1"/>
      <c r="ORO9" s="1"/>
      <c r="ORP9" s="1"/>
      <c r="ORQ9" s="1"/>
      <c r="ORR9" s="1"/>
      <c r="ORS9" s="1"/>
      <c r="ORT9" s="1"/>
      <c r="ORU9" s="1"/>
      <c r="ORV9" s="1"/>
      <c r="ORW9" s="1"/>
      <c r="ORX9" s="1"/>
      <c r="ORY9" s="1"/>
      <c r="ORZ9" s="1"/>
      <c r="OSA9" s="1"/>
      <c r="OSB9" s="1"/>
      <c r="OSC9" s="1"/>
      <c r="OSD9" s="1"/>
      <c r="OSE9" s="1"/>
      <c r="OSF9" s="1"/>
      <c r="OSG9" s="1"/>
      <c r="OSH9" s="1"/>
      <c r="OSI9" s="1"/>
      <c r="OSJ9" s="1"/>
      <c r="OSK9" s="1"/>
      <c r="OSL9" s="1"/>
      <c r="OSM9" s="1"/>
      <c r="OSN9" s="1"/>
      <c r="OSO9" s="1"/>
      <c r="OSP9" s="1"/>
      <c r="OSQ9" s="1"/>
      <c r="OSR9" s="1"/>
      <c r="OSS9" s="1"/>
      <c r="OST9" s="1"/>
      <c r="OSU9" s="1"/>
      <c r="OSV9" s="1"/>
      <c r="OSW9" s="1"/>
      <c r="OSX9" s="1"/>
      <c r="OSY9" s="1"/>
      <c r="OSZ9" s="1"/>
      <c r="OTA9" s="1"/>
      <c r="OTB9" s="1"/>
      <c r="OTC9" s="1"/>
      <c r="OTD9" s="1"/>
      <c r="OTE9" s="1"/>
      <c r="OTF9" s="1"/>
      <c r="OTG9" s="1"/>
      <c r="OTH9" s="1"/>
      <c r="OTI9" s="1"/>
      <c r="OTJ9" s="1"/>
      <c r="OTK9" s="1"/>
      <c r="OTL9" s="1"/>
      <c r="OTM9" s="1"/>
      <c r="OTN9" s="1"/>
      <c r="OTO9" s="1"/>
      <c r="OTP9" s="1"/>
      <c r="OTQ9" s="1"/>
      <c r="OTR9" s="1"/>
      <c r="OTS9" s="1"/>
      <c r="OTT9" s="1"/>
      <c r="OTU9" s="1"/>
      <c r="OTV9" s="1"/>
      <c r="OTW9" s="1"/>
      <c r="OTX9" s="1"/>
      <c r="OTY9" s="1"/>
      <c r="OTZ9" s="1"/>
      <c r="OUA9" s="1"/>
      <c r="OUB9" s="1"/>
      <c r="OUC9" s="1"/>
      <c r="OUD9" s="1"/>
      <c r="OUE9" s="1"/>
      <c r="OUF9" s="1"/>
      <c r="OUG9" s="1"/>
      <c r="OUH9" s="1"/>
      <c r="OUI9" s="1"/>
      <c r="OUJ9" s="1"/>
      <c r="OUK9" s="1"/>
      <c r="OUL9" s="1"/>
      <c r="OUM9" s="1"/>
      <c r="OUN9" s="1"/>
      <c r="OUO9" s="1"/>
      <c r="OUP9" s="1"/>
      <c r="OUQ9" s="1"/>
      <c r="OUR9" s="1"/>
      <c r="OUS9" s="1"/>
      <c r="OUT9" s="1"/>
      <c r="OUU9" s="1"/>
      <c r="OUV9" s="1"/>
      <c r="OUW9" s="1"/>
      <c r="OUX9" s="1"/>
      <c r="OUY9" s="1"/>
      <c r="OUZ9" s="1"/>
      <c r="OVA9" s="1"/>
      <c r="OVB9" s="1"/>
      <c r="OVC9" s="1"/>
      <c r="OVD9" s="1"/>
      <c r="OVE9" s="1"/>
      <c r="OVF9" s="1"/>
      <c r="OVG9" s="1"/>
      <c r="OVH9" s="1"/>
      <c r="OVI9" s="1"/>
      <c r="OVJ9" s="1"/>
      <c r="OVK9" s="1"/>
      <c r="OVL9" s="1"/>
      <c r="OVM9" s="1"/>
      <c r="OVN9" s="1"/>
      <c r="OVO9" s="1"/>
      <c r="OVP9" s="1"/>
      <c r="OVQ9" s="1"/>
      <c r="OVR9" s="1"/>
      <c r="OVS9" s="1"/>
      <c r="OVT9" s="1"/>
      <c r="OVU9" s="1"/>
      <c r="OVV9" s="1"/>
      <c r="OVW9" s="1"/>
      <c r="OVX9" s="1"/>
      <c r="OVY9" s="1"/>
      <c r="OVZ9" s="1"/>
      <c r="OWA9" s="1"/>
      <c r="OWB9" s="1"/>
      <c r="OWC9" s="1"/>
      <c r="OWD9" s="1"/>
      <c r="OWE9" s="1"/>
      <c r="OWF9" s="1"/>
      <c r="OWG9" s="1"/>
      <c r="OWH9" s="1"/>
      <c r="OWI9" s="1"/>
      <c r="OWJ9" s="1"/>
      <c r="OWK9" s="1"/>
      <c r="OWL9" s="1"/>
      <c r="OWM9" s="1"/>
      <c r="OWN9" s="1"/>
      <c r="OWO9" s="1"/>
      <c r="OWP9" s="1"/>
      <c r="OWQ9" s="1"/>
      <c r="OWR9" s="1"/>
      <c r="OWS9" s="1"/>
      <c r="OWT9" s="1"/>
      <c r="OWU9" s="1"/>
      <c r="OWV9" s="1"/>
      <c r="OWW9" s="1"/>
      <c r="OWX9" s="1"/>
      <c r="OWY9" s="1"/>
      <c r="OWZ9" s="1"/>
      <c r="OXA9" s="1"/>
      <c r="OXB9" s="1"/>
      <c r="OXC9" s="1"/>
      <c r="OXD9" s="1"/>
      <c r="OXE9" s="1"/>
      <c r="OXF9" s="1"/>
      <c r="OXG9" s="1"/>
      <c r="OXH9" s="1"/>
      <c r="OXI9" s="1"/>
      <c r="OXJ9" s="1"/>
      <c r="OXK9" s="1"/>
      <c r="OXL9" s="1"/>
      <c r="OXM9" s="1"/>
      <c r="OXN9" s="1"/>
      <c r="OXO9" s="1"/>
      <c r="OXP9" s="1"/>
      <c r="OXQ9" s="1"/>
      <c r="OXR9" s="1"/>
      <c r="OXS9" s="1"/>
      <c r="OXT9" s="1"/>
      <c r="OXU9" s="1"/>
      <c r="OXV9" s="1"/>
      <c r="OXW9" s="1"/>
      <c r="OXX9" s="1"/>
      <c r="OXY9" s="1"/>
      <c r="OXZ9" s="1"/>
      <c r="OYA9" s="1"/>
      <c r="OYB9" s="1"/>
      <c r="OYC9" s="1"/>
      <c r="OYD9" s="1"/>
      <c r="OYE9" s="1"/>
      <c r="OYF9" s="1"/>
      <c r="OYG9" s="1"/>
      <c r="OYH9" s="1"/>
      <c r="OYI9" s="1"/>
      <c r="OYJ9" s="1"/>
      <c r="OYK9" s="1"/>
      <c r="OYL9" s="1"/>
      <c r="OYM9" s="1"/>
      <c r="OYN9" s="1"/>
      <c r="OYO9" s="1"/>
      <c r="OYP9" s="1"/>
      <c r="OYQ9" s="1"/>
      <c r="OYR9" s="1"/>
      <c r="OYS9" s="1"/>
      <c r="OYT9" s="1"/>
      <c r="OYU9" s="1"/>
      <c r="OYV9" s="1"/>
      <c r="OYW9" s="1"/>
      <c r="OYX9" s="1"/>
      <c r="OYY9" s="1"/>
      <c r="OYZ9" s="1"/>
      <c r="OZA9" s="1"/>
      <c r="OZB9" s="1"/>
      <c r="OZC9" s="1"/>
      <c r="OZD9" s="1"/>
      <c r="OZE9" s="1"/>
      <c r="OZF9" s="1"/>
      <c r="OZG9" s="1"/>
      <c r="OZH9" s="1"/>
      <c r="OZI9" s="1"/>
      <c r="OZJ9" s="1"/>
      <c r="OZK9" s="1"/>
      <c r="OZL9" s="1"/>
      <c r="OZM9" s="1"/>
      <c r="OZN9" s="1"/>
      <c r="OZO9" s="1"/>
      <c r="OZP9" s="1"/>
      <c r="OZQ9" s="1"/>
      <c r="OZR9" s="1"/>
      <c r="OZS9" s="1"/>
      <c r="OZT9" s="1"/>
      <c r="OZU9" s="1"/>
      <c r="OZV9" s="1"/>
      <c r="OZW9" s="1"/>
      <c r="OZX9" s="1"/>
      <c r="OZY9" s="1"/>
      <c r="OZZ9" s="1"/>
      <c r="PAA9" s="1"/>
      <c r="PAB9" s="1"/>
      <c r="PAC9" s="1"/>
      <c r="PAD9" s="1"/>
      <c r="PAE9" s="1"/>
      <c r="PAF9" s="1"/>
      <c r="PAG9" s="1"/>
      <c r="PAH9" s="1"/>
      <c r="PAI9" s="1"/>
      <c r="PAJ9" s="1"/>
      <c r="PAK9" s="1"/>
      <c r="PAL9" s="1"/>
      <c r="PAM9" s="1"/>
      <c r="PAN9" s="1"/>
      <c r="PAO9" s="1"/>
      <c r="PAP9" s="1"/>
      <c r="PAQ9" s="1"/>
      <c r="PAR9" s="1"/>
      <c r="PAS9" s="1"/>
      <c r="PAT9" s="1"/>
      <c r="PAU9" s="1"/>
      <c r="PAV9" s="1"/>
      <c r="PAW9" s="1"/>
      <c r="PAX9" s="1"/>
      <c r="PAY9" s="1"/>
      <c r="PAZ9" s="1"/>
      <c r="PBA9" s="1"/>
      <c r="PBB9" s="1"/>
      <c r="PBC9" s="1"/>
      <c r="PBD9" s="1"/>
      <c r="PBE9" s="1"/>
      <c r="PBF9" s="1"/>
      <c r="PBG9" s="1"/>
      <c r="PBH9" s="1"/>
      <c r="PBI9" s="1"/>
      <c r="PBJ9" s="1"/>
      <c r="PBK9" s="1"/>
      <c r="PBL9" s="1"/>
      <c r="PBM9" s="1"/>
      <c r="PBN9" s="1"/>
      <c r="PBO9" s="1"/>
      <c r="PBP9" s="1"/>
      <c r="PBQ9" s="1"/>
      <c r="PBR9" s="1"/>
      <c r="PBS9" s="1"/>
      <c r="PBT9" s="1"/>
      <c r="PBU9" s="1"/>
      <c r="PBV9" s="1"/>
      <c r="PBW9" s="1"/>
      <c r="PBX9" s="1"/>
      <c r="PBY9" s="1"/>
      <c r="PBZ9" s="1"/>
      <c r="PCA9" s="1"/>
      <c r="PCB9" s="1"/>
      <c r="PCC9" s="1"/>
      <c r="PCD9" s="1"/>
      <c r="PCE9" s="1"/>
      <c r="PCF9" s="1"/>
      <c r="PCG9" s="1"/>
      <c r="PCH9" s="1"/>
      <c r="PCI9" s="1"/>
      <c r="PCJ9" s="1"/>
      <c r="PCK9" s="1"/>
      <c r="PCL9" s="1"/>
      <c r="PCM9" s="1"/>
      <c r="PCN9" s="1"/>
      <c r="PCO9" s="1"/>
      <c r="PCP9" s="1"/>
      <c r="PCQ9" s="1"/>
      <c r="PCR9" s="1"/>
      <c r="PCS9" s="1"/>
      <c r="PCT9" s="1"/>
      <c r="PCU9" s="1"/>
      <c r="PCV9" s="1"/>
      <c r="PCW9" s="1"/>
      <c r="PCX9" s="1"/>
      <c r="PCY9" s="1"/>
      <c r="PCZ9" s="1"/>
      <c r="PDA9" s="1"/>
      <c r="PDB9" s="1"/>
      <c r="PDC9" s="1"/>
      <c r="PDD9" s="1"/>
      <c r="PDE9" s="1"/>
      <c r="PDF9" s="1"/>
      <c r="PDG9" s="1"/>
      <c r="PDH9" s="1"/>
      <c r="PDI9" s="1"/>
      <c r="PDJ9" s="1"/>
      <c r="PDK9" s="1"/>
      <c r="PDL9" s="1"/>
      <c r="PDM9" s="1"/>
      <c r="PDN9" s="1"/>
      <c r="PDO9" s="1"/>
      <c r="PDP9" s="1"/>
      <c r="PDQ9" s="1"/>
      <c r="PDR9" s="1"/>
      <c r="PDS9" s="1"/>
      <c r="PDT9" s="1"/>
      <c r="PDU9" s="1"/>
      <c r="PDV9" s="1"/>
      <c r="PDW9" s="1"/>
      <c r="PDX9" s="1"/>
      <c r="PDY9" s="1"/>
      <c r="PDZ9" s="1"/>
      <c r="PEA9" s="1"/>
      <c r="PEB9" s="1"/>
      <c r="PEC9" s="1"/>
      <c r="PED9" s="1"/>
      <c r="PEE9" s="1"/>
      <c r="PEF9" s="1"/>
      <c r="PEG9" s="1"/>
      <c r="PEH9" s="1"/>
      <c r="PEI9" s="1"/>
      <c r="PEJ9" s="1"/>
      <c r="PEK9" s="1"/>
      <c r="PEL9" s="1"/>
      <c r="PEM9" s="1"/>
      <c r="PEN9" s="1"/>
      <c r="PEO9" s="1"/>
      <c r="PEP9" s="1"/>
      <c r="PEQ9" s="1"/>
      <c r="PER9" s="1"/>
      <c r="PES9" s="1"/>
      <c r="PET9" s="1"/>
      <c r="PEU9" s="1"/>
      <c r="PEV9" s="1"/>
      <c r="PEW9" s="1"/>
      <c r="PEX9" s="1"/>
      <c r="PEY9" s="1"/>
      <c r="PEZ9" s="1"/>
      <c r="PFA9" s="1"/>
      <c r="PFB9" s="1"/>
      <c r="PFC9" s="1"/>
      <c r="PFD9" s="1"/>
      <c r="PFE9" s="1"/>
      <c r="PFF9" s="1"/>
      <c r="PFG9" s="1"/>
      <c r="PFH9" s="1"/>
      <c r="PFI9" s="1"/>
      <c r="PFJ9" s="1"/>
      <c r="PFK9" s="1"/>
      <c r="PFL9" s="1"/>
      <c r="PFM9" s="1"/>
      <c r="PFN9" s="1"/>
      <c r="PFO9" s="1"/>
      <c r="PFP9" s="1"/>
      <c r="PFQ9" s="1"/>
      <c r="PFR9" s="1"/>
      <c r="PFS9" s="1"/>
      <c r="PFT9" s="1"/>
      <c r="PFU9" s="1"/>
      <c r="PFV9" s="1"/>
      <c r="PFW9" s="1"/>
      <c r="PFX9" s="1"/>
      <c r="PFY9" s="1"/>
      <c r="PFZ9" s="1"/>
      <c r="PGA9" s="1"/>
      <c r="PGB9" s="1"/>
      <c r="PGC9" s="1"/>
      <c r="PGD9" s="1"/>
      <c r="PGE9" s="1"/>
      <c r="PGF9" s="1"/>
      <c r="PGG9" s="1"/>
      <c r="PGH9" s="1"/>
      <c r="PGI9" s="1"/>
      <c r="PGJ9" s="1"/>
      <c r="PGK9" s="1"/>
      <c r="PGL9" s="1"/>
      <c r="PGM9" s="1"/>
      <c r="PGN9" s="1"/>
      <c r="PGO9" s="1"/>
      <c r="PGP9" s="1"/>
      <c r="PGQ9" s="1"/>
      <c r="PGR9" s="1"/>
      <c r="PGS9" s="1"/>
      <c r="PGT9" s="1"/>
      <c r="PGU9" s="1"/>
      <c r="PGV9" s="1"/>
      <c r="PGW9" s="1"/>
      <c r="PGX9" s="1"/>
      <c r="PGY9" s="1"/>
      <c r="PGZ9" s="1"/>
      <c r="PHA9" s="1"/>
      <c r="PHB9" s="1"/>
      <c r="PHC9" s="1"/>
      <c r="PHD9" s="1"/>
      <c r="PHE9" s="1"/>
      <c r="PHF9" s="1"/>
      <c r="PHG9" s="1"/>
      <c r="PHH9" s="1"/>
      <c r="PHI9" s="1"/>
      <c r="PHJ9" s="1"/>
      <c r="PHK9" s="1"/>
      <c r="PHL9" s="1"/>
      <c r="PHM9" s="1"/>
      <c r="PHN9" s="1"/>
      <c r="PHO9" s="1"/>
      <c r="PHP9" s="1"/>
      <c r="PHQ9" s="1"/>
      <c r="PHR9" s="1"/>
      <c r="PHS9" s="1"/>
      <c r="PHT9" s="1"/>
      <c r="PHU9" s="1"/>
      <c r="PHV9" s="1"/>
      <c r="PHW9" s="1"/>
      <c r="PHX9" s="1"/>
      <c r="PHY9" s="1"/>
      <c r="PHZ9" s="1"/>
      <c r="PIA9" s="1"/>
      <c r="PIB9" s="1"/>
      <c r="PIC9" s="1"/>
      <c r="PID9" s="1"/>
      <c r="PIE9" s="1"/>
      <c r="PIF9" s="1"/>
      <c r="PIG9" s="1"/>
      <c r="PIH9" s="1"/>
      <c r="PII9" s="1"/>
      <c r="PIJ9" s="1"/>
      <c r="PIK9" s="1"/>
      <c r="PIL9" s="1"/>
      <c r="PIM9" s="1"/>
      <c r="PIN9" s="1"/>
      <c r="PIO9" s="1"/>
      <c r="PIP9" s="1"/>
      <c r="PIQ9" s="1"/>
      <c r="PIR9" s="1"/>
      <c r="PIS9" s="1"/>
      <c r="PIT9" s="1"/>
      <c r="PIU9" s="1"/>
      <c r="PIV9" s="1"/>
      <c r="PIW9" s="1"/>
      <c r="PIX9" s="1"/>
      <c r="PIY9" s="1"/>
      <c r="PIZ9" s="1"/>
      <c r="PJA9" s="1"/>
      <c r="PJB9" s="1"/>
      <c r="PJC9" s="1"/>
      <c r="PJD9" s="1"/>
      <c r="PJE9" s="1"/>
      <c r="PJF9" s="1"/>
      <c r="PJG9" s="1"/>
      <c r="PJH9" s="1"/>
      <c r="PJI9" s="1"/>
      <c r="PJJ9" s="1"/>
      <c r="PJK9" s="1"/>
      <c r="PJL9" s="1"/>
      <c r="PJM9" s="1"/>
      <c r="PJN9" s="1"/>
      <c r="PJO9" s="1"/>
      <c r="PJP9" s="1"/>
      <c r="PJQ9" s="1"/>
      <c r="PJR9" s="1"/>
      <c r="PJS9" s="1"/>
      <c r="PJT9" s="1"/>
      <c r="PJU9" s="1"/>
      <c r="PJV9" s="1"/>
      <c r="PJW9" s="1"/>
      <c r="PJX9" s="1"/>
      <c r="PJY9" s="1"/>
      <c r="PJZ9" s="1"/>
      <c r="PKA9" s="1"/>
      <c r="PKB9" s="1"/>
      <c r="PKC9" s="1"/>
      <c r="PKD9" s="1"/>
      <c r="PKE9" s="1"/>
      <c r="PKF9" s="1"/>
      <c r="PKG9" s="1"/>
      <c r="PKH9" s="1"/>
      <c r="PKI9" s="1"/>
      <c r="PKJ9" s="1"/>
      <c r="PKK9" s="1"/>
      <c r="PKL9" s="1"/>
      <c r="PKM9" s="1"/>
      <c r="PKN9" s="1"/>
      <c r="PKO9" s="1"/>
      <c r="PKP9" s="1"/>
      <c r="PKQ9" s="1"/>
      <c r="PKR9" s="1"/>
      <c r="PKS9" s="1"/>
      <c r="PKT9" s="1"/>
      <c r="PKU9" s="1"/>
      <c r="PKV9" s="1"/>
      <c r="PKW9" s="1"/>
      <c r="PKX9" s="1"/>
      <c r="PKY9" s="1"/>
      <c r="PKZ9" s="1"/>
      <c r="PLA9" s="1"/>
      <c r="PLB9" s="1"/>
      <c r="PLC9" s="1"/>
      <c r="PLD9" s="1"/>
      <c r="PLE9" s="1"/>
      <c r="PLF9" s="1"/>
      <c r="PLG9" s="1"/>
      <c r="PLH9" s="1"/>
      <c r="PLI9" s="1"/>
      <c r="PLJ9" s="1"/>
      <c r="PLK9" s="1"/>
      <c r="PLL9" s="1"/>
      <c r="PLM9" s="1"/>
      <c r="PLN9" s="1"/>
      <c r="PLO9" s="1"/>
      <c r="PLP9" s="1"/>
      <c r="PLQ9" s="1"/>
      <c r="PLR9" s="1"/>
      <c r="PLS9" s="1"/>
      <c r="PLT9" s="1"/>
      <c r="PLU9" s="1"/>
      <c r="PLV9" s="1"/>
      <c r="PLW9" s="1"/>
      <c r="PLX9" s="1"/>
      <c r="PLY9" s="1"/>
      <c r="PLZ9" s="1"/>
      <c r="PMA9" s="1"/>
      <c r="PMB9" s="1"/>
      <c r="PMC9" s="1"/>
      <c r="PMD9" s="1"/>
      <c r="PME9" s="1"/>
      <c r="PMF9" s="1"/>
      <c r="PMG9" s="1"/>
      <c r="PMH9" s="1"/>
      <c r="PMI9" s="1"/>
      <c r="PMJ9" s="1"/>
      <c r="PMK9" s="1"/>
      <c r="PML9" s="1"/>
      <c r="PMM9" s="1"/>
      <c r="PMN9" s="1"/>
      <c r="PMO9" s="1"/>
      <c r="PMP9" s="1"/>
      <c r="PMQ9" s="1"/>
      <c r="PMR9" s="1"/>
      <c r="PMS9" s="1"/>
      <c r="PMT9" s="1"/>
      <c r="PMU9" s="1"/>
      <c r="PMV9" s="1"/>
      <c r="PMW9" s="1"/>
      <c r="PMX9" s="1"/>
      <c r="PMY9" s="1"/>
      <c r="PMZ9" s="1"/>
      <c r="PNA9" s="1"/>
      <c r="PNB9" s="1"/>
      <c r="PNC9" s="1"/>
      <c r="PND9" s="1"/>
      <c r="PNE9" s="1"/>
      <c r="PNF9" s="1"/>
      <c r="PNG9" s="1"/>
      <c r="PNH9" s="1"/>
      <c r="PNI9" s="1"/>
      <c r="PNJ9" s="1"/>
      <c r="PNK9" s="1"/>
      <c r="PNL9" s="1"/>
      <c r="PNM9" s="1"/>
      <c r="PNN9" s="1"/>
      <c r="PNO9" s="1"/>
      <c r="PNP9" s="1"/>
      <c r="PNQ9" s="1"/>
      <c r="PNR9" s="1"/>
      <c r="PNS9" s="1"/>
      <c r="PNT9" s="1"/>
      <c r="PNU9" s="1"/>
      <c r="PNV9" s="1"/>
      <c r="PNW9" s="1"/>
      <c r="PNX9" s="1"/>
      <c r="PNY9" s="1"/>
      <c r="PNZ9" s="1"/>
      <c r="POA9" s="1"/>
      <c r="POB9" s="1"/>
      <c r="POC9" s="1"/>
      <c r="POD9" s="1"/>
      <c r="POE9" s="1"/>
      <c r="POF9" s="1"/>
      <c r="POG9" s="1"/>
      <c r="POH9" s="1"/>
      <c r="POI9" s="1"/>
      <c r="POJ9" s="1"/>
      <c r="POK9" s="1"/>
      <c r="POL9" s="1"/>
      <c r="POM9" s="1"/>
      <c r="PON9" s="1"/>
      <c r="POO9" s="1"/>
      <c r="POP9" s="1"/>
      <c r="POQ9" s="1"/>
      <c r="POR9" s="1"/>
      <c r="POS9" s="1"/>
      <c r="POT9" s="1"/>
      <c r="POU9" s="1"/>
      <c r="POV9" s="1"/>
      <c r="POW9" s="1"/>
      <c r="POX9" s="1"/>
      <c r="POY9" s="1"/>
      <c r="POZ9" s="1"/>
      <c r="PPA9" s="1"/>
      <c r="PPB9" s="1"/>
      <c r="PPC9" s="1"/>
      <c r="PPD9" s="1"/>
      <c r="PPE9" s="1"/>
      <c r="PPF9" s="1"/>
      <c r="PPG9" s="1"/>
      <c r="PPH9" s="1"/>
      <c r="PPI9" s="1"/>
      <c r="PPJ9" s="1"/>
      <c r="PPK9" s="1"/>
      <c r="PPL9" s="1"/>
      <c r="PPM9" s="1"/>
      <c r="PPN9" s="1"/>
      <c r="PPO9" s="1"/>
      <c r="PPP9" s="1"/>
      <c r="PPQ9" s="1"/>
      <c r="PPR9" s="1"/>
      <c r="PPS9" s="1"/>
      <c r="PPT9" s="1"/>
      <c r="PPU9" s="1"/>
      <c r="PPV9" s="1"/>
      <c r="PPW9" s="1"/>
      <c r="PPX9" s="1"/>
      <c r="PPY9" s="1"/>
      <c r="PPZ9" s="1"/>
      <c r="PQA9" s="1"/>
      <c r="PQB9" s="1"/>
      <c r="PQC9" s="1"/>
      <c r="PQD9" s="1"/>
      <c r="PQE9" s="1"/>
      <c r="PQF9" s="1"/>
      <c r="PQG9" s="1"/>
      <c r="PQH9" s="1"/>
      <c r="PQI9" s="1"/>
      <c r="PQJ9" s="1"/>
      <c r="PQK9" s="1"/>
      <c r="PQL9" s="1"/>
      <c r="PQM9" s="1"/>
      <c r="PQN9" s="1"/>
      <c r="PQO9" s="1"/>
      <c r="PQP9" s="1"/>
      <c r="PQQ9" s="1"/>
      <c r="PQR9" s="1"/>
      <c r="PQS9" s="1"/>
      <c r="PQT9" s="1"/>
      <c r="PQU9" s="1"/>
      <c r="PQV9" s="1"/>
      <c r="PQW9" s="1"/>
      <c r="PQX9" s="1"/>
      <c r="PQY9" s="1"/>
      <c r="PQZ9" s="1"/>
      <c r="PRA9" s="1"/>
      <c r="PRB9" s="1"/>
      <c r="PRC9" s="1"/>
      <c r="PRD9" s="1"/>
      <c r="PRE9" s="1"/>
      <c r="PRF9" s="1"/>
      <c r="PRG9" s="1"/>
      <c r="PRH9" s="1"/>
      <c r="PRI9" s="1"/>
      <c r="PRJ9" s="1"/>
      <c r="PRK9" s="1"/>
      <c r="PRL9" s="1"/>
      <c r="PRM9" s="1"/>
      <c r="PRN9" s="1"/>
      <c r="PRO9" s="1"/>
      <c r="PRP9" s="1"/>
      <c r="PRQ9" s="1"/>
      <c r="PRR9" s="1"/>
      <c r="PRS9" s="1"/>
      <c r="PRT9" s="1"/>
      <c r="PRU9" s="1"/>
      <c r="PRV9" s="1"/>
      <c r="PRW9" s="1"/>
      <c r="PRX9" s="1"/>
      <c r="PRY9" s="1"/>
      <c r="PRZ9" s="1"/>
      <c r="PSA9" s="1"/>
      <c r="PSB9" s="1"/>
      <c r="PSC9" s="1"/>
      <c r="PSD9" s="1"/>
      <c r="PSE9" s="1"/>
      <c r="PSF9" s="1"/>
      <c r="PSG9" s="1"/>
      <c r="PSH9" s="1"/>
      <c r="PSI9" s="1"/>
      <c r="PSJ9" s="1"/>
      <c r="PSK9" s="1"/>
      <c r="PSL9" s="1"/>
      <c r="PSM9" s="1"/>
      <c r="PSN9" s="1"/>
      <c r="PSO9" s="1"/>
      <c r="PSP9" s="1"/>
      <c r="PSQ9" s="1"/>
      <c r="PSR9" s="1"/>
      <c r="PSS9" s="1"/>
      <c r="PST9" s="1"/>
      <c r="PSU9" s="1"/>
      <c r="PSV9" s="1"/>
      <c r="PSW9" s="1"/>
      <c r="PSX9" s="1"/>
      <c r="PSY9" s="1"/>
      <c r="PSZ9" s="1"/>
      <c r="PTA9" s="1"/>
      <c r="PTB9" s="1"/>
      <c r="PTC9" s="1"/>
      <c r="PTD9" s="1"/>
      <c r="PTE9" s="1"/>
      <c r="PTF9" s="1"/>
      <c r="PTG9" s="1"/>
      <c r="PTH9" s="1"/>
      <c r="PTI9" s="1"/>
      <c r="PTJ9" s="1"/>
      <c r="PTK9" s="1"/>
      <c r="PTL9" s="1"/>
      <c r="PTM9" s="1"/>
      <c r="PTN9" s="1"/>
      <c r="PTO9" s="1"/>
      <c r="PTP9" s="1"/>
      <c r="PTQ9" s="1"/>
      <c r="PTR9" s="1"/>
      <c r="PTS9" s="1"/>
      <c r="PTT9" s="1"/>
      <c r="PTU9" s="1"/>
      <c r="PTV9" s="1"/>
      <c r="PTW9" s="1"/>
      <c r="PTX9" s="1"/>
      <c r="PTY9" s="1"/>
      <c r="PTZ9" s="1"/>
      <c r="PUA9" s="1"/>
      <c r="PUB9" s="1"/>
      <c r="PUC9" s="1"/>
      <c r="PUD9" s="1"/>
      <c r="PUE9" s="1"/>
      <c r="PUF9" s="1"/>
      <c r="PUG9" s="1"/>
      <c r="PUH9" s="1"/>
      <c r="PUI9" s="1"/>
      <c r="PUJ9" s="1"/>
      <c r="PUK9" s="1"/>
      <c r="PUL9" s="1"/>
      <c r="PUM9" s="1"/>
      <c r="PUN9" s="1"/>
      <c r="PUO9" s="1"/>
      <c r="PUP9" s="1"/>
      <c r="PUQ9" s="1"/>
      <c r="PUR9" s="1"/>
      <c r="PUS9" s="1"/>
      <c r="PUT9" s="1"/>
      <c r="PUU9" s="1"/>
      <c r="PUV9" s="1"/>
      <c r="PUW9" s="1"/>
      <c r="PUX9" s="1"/>
      <c r="PUY9" s="1"/>
      <c r="PUZ9" s="1"/>
      <c r="PVA9" s="1"/>
      <c r="PVB9" s="1"/>
      <c r="PVC9" s="1"/>
      <c r="PVD9" s="1"/>
      <c r="PVE9" s="1"/>
      <c r="PVF9" s="1"/>
      <c r="PVG9" s="1"/>
      <c r="PVH9" s="1"/>
      <c r="PVI9" s="1"/>
      <c r="PVJ9" s="1"/>
      <c r="PVK9" s="1"/>
      <c r="PVL9" s="1"/>
      <c r="PVM9" s="1"/>
      <c r="PVN9" s="1"/>
      <c r="PVO9" s="1"/>
      <c r="PVP9" s="1"/>
      <c r="PVQ9" s="1"/>
      <c r="PVR9" s="1"/>
      <c r="PVS9" s="1"/>
      <c r="PVT9" s="1"/>
      <c r="PVU9" s="1"/>
      <c r="PVV9" s="1"/>
      <c r="PVW9" s="1"/>
      <c r="PVX9" s="1"/>
      <c r="PVY9" s="1"/>
      <c r="PVZ9" s="1"/>
      <c r="PWA9" s="1"/>
      <c r="PWB9" s="1"/>
      <c r="PWC9" s="1"/>
      <c r="PWD9" s="1"/>
      <c r="PWE9" s="1"/>
      <c r="PWF9" s="1"/>
      <c r="PWG9" s="1"/>
      <c r="PWH9" s="1"/>
      <c r="PWI9" s="1"/>
      <c r="PWJ9" s="1"/>
      <c r="PWK9" s="1"/>
      <c r="PWL9" s="1"/>
      <c r="PWM9" s="1"/>
      <c r="PWN9" s="1"/>
      <c r="PWO9" s="1"/>
      <c r="PWP9" s="1"/>
      <c r="PWQ9" s="1"/>
      <c r="PWR9" s="1"/>
      <c r="PWS9" s="1"/>
      <c r="PWT9" s="1"/>
      <c r="PWU9" s="1"/>
      <c r="PWV9" s="1"/>
      <c r="PWW9" s="1"/>
      <c r="PWX9" s="1"/>
      <c r="PWY9" s="1"/>
      <c r="PWZ9" s="1"/>
      <c r="PXA9" s="1"/>
      <c r="PXB9" s="1"/>
      <c r="PXC9" s="1"/>
      <c r="PXD9" s="1"/>
      <c r="PXE9" s="1"/>
      <c r="PXF9" s="1"/>
      <c r="PXG9" s="1"/>
      <c r="PXH9" s="1"/>
      <c r="PXI9" s="1"/>
      <c r="PXJ9" s="1"/>
      <c r="PXK9" s="1"/>
      <c r="PXL9" s="1"/>
      <c r="PXM9" s="1"/>
      <c r="PXN9" s="1"/>
      <c r="PXO9" s="1"/>
      <c r="PXP9" s="1"/>
      <c r="PXQ9" s="1"/>
      <c r="PXR9" s="1"/>
      <c r="PXS9" s="1"/>
      <c r="PXT9" s="1"/>
      <c r="PXU9" s="1"/>
      <c r="PXV9" s="1"/>
      <c r="PXW9" s="1"/>
      <c r="PXX9" s="1"/>
      <c r="PXY9" s="1"/>
      <c r="PXZ9" s="1"/>
      <c r="PYA9" s="1"/>
      <c r="PYB9" s="1"/>
      <c r="PYC9" s="1"/>
      <c r="PYD9" s="1"/>
      <c r="PYE9" s="1"/>
      <c r="PYF9" s="1"/>
      <c r="PYG9" s="1"/>
      <c r="PYH9" s="1"/>
      <c r="PYI9" s="1"/>
      <c r="PYJ9" s="1"/>
      <c r="PYK9" s="1"/>
      <c r="PYL9" s="1"/>
      <c r="PYM9" s="1"/>
      <c r="PYN9" s="1"/>
      <c r="PYO9" s="1"/>
      <c r="PYP9" s="1"/>
      <c r="PYQ9" s="1"/>
      <c r="PYR9" s="1"/>
      <c r="PYS9" s="1"/>
      <c r="PYT9" s="1"/>
      <c r="PYU9" s="1"/>
      <c r="PYV9" s="1"/>
      <c r="PYW9" s="1"/>
      <c r="PYX9" s="1"/>
      <c r="PYY9" s="1"/>
      <c r="PYZ9" s="1"/>
      <c r="PZA9" s="1"/>
      <c r="PZB9" s="1"/>
      <c r="PZC9" s="1"/>
      <c r="PZD9" s="1"/>
      <c r="PZE9" s="1"/>
      <c r="PZF9" s="1"/>
      <c r="PZG9" s="1"/>
      <c r="PZH9" s="1"/>
      <c r="PZI9" s="1"/>
      <c r="PZJ9" s="1"/>
      <c r="PZK9" s="1"/>
      <c r="PZL9" s="1"/>
      <c r="PZM9" s="1"/>
      <c r="PZN9" s="1"/>
      <c r="PZO9" s="1"/>
      <c r="PZP9" s="1"/>
      <c r="PZQ9" s="1"/>
      <c r="PZR9" s="1"/>
      <c r="PZS9" s="1"/>
      <c r="PZT9" s="1"/>
      <c r="PZU9" s="1"/>
      <c r="PZV9" s="1"/>
      <c r="PZW9" s="1"/>
      <c r="PZX9" s="1"/>
      <c r="PZY9" s="1"/>
      <c r="PZZ9" s="1"/>
      <c r="QAA9" s="1"/>
      <c r="QAB9" s="1"/>
      <c r="QAC9" s="1"/>
      <c r="QAD9" s="1"/>
      <c r="QAE9" s="1"/>
      <c r="QAF9" s="1"/>
      <c r="QAG9" s="1"/>
      <c r="QAH9" s="1"/>
      <c r="QAI9" s="1"/>
      <c r="QAJ9" s="1"/>
      <c r="QAK9" s="1"/>
      <c r="QAL9" s="1"/>
      <c r="QAM9" s="1"/>
      <c r="QAN9" s="1"/>
      <c r="QAO9" s="1"/>
      <c r="QAP9" s="1"/>
      <c r="QAQ9" s="1"/>
      <c r="QAR9" s="1"/>
      <c r="QAS9" s="1"/>
      <c r="QAT9" s="1"/>
      <c r="QAU9" s="1"/>
      <c r="QAV9" s="1"/>
      <c r="QAW9" s="1"/>
      <c r="QAX9" s="1"/>
      <c r="QAY9" s="1"/>
      <c r="QAZ9" s="1"/>
      <c r="QBA9" s="1"/>
      <c r="QBB9" s="1"/>
      <c r="QBC9" s="1"/>
      <c r="QBD9" s="1"/>
      <c r="QBE9" s="1"/>
      <c r="QBF9" s="1"/>
      <c r="QBG9" s="1"/>
      <c r="QBH9" s="1"/>
      <c r="QBI9" s="1"/>
      <c r="QBJ9" s="1"/>
      <c r="QBK9" s="1"/>
      <c r="QBL9" s="1"/>
      <c r="QBM9" s="1"/>
      <c r="QBN9" s="1"/>
      <c r="QBO9" s="1"/>
      <c r="QBP9" s="1"/>
      <c r="QBQ9" s="1"/>
      <c r="QBR9" s="1"/>
      <c r="QBS9" s="1"/>
      <c r="QBT9" s="1"/>
      <c r="QBU9" s="1"/>
      <c r="QBV9" s="1"/>
      <c r="QBW9" s="1"/>
      <c r="QBX9" s="1"/>
      <c r="QBY9" s="1"/>
      <c r="QBZ9" s="1"/>
      <c r="QCA9" s="1"/>
      <c r="QCB9" s="1"/>
      <c r="QCC9" s="1"/>
      <c r="QCD9" s="1"/>
      <c r="QCE9" s="1"/>
      <c r="QCF9" s="1"/>
      <c r="QCG9" s="1"/>
      <c r="QCH9" s="1"/>
      <c r="QCI9" s="1"/>
      <c r="QCJ9" s="1"/>
      <c r="QCK9" s="1"/>
      <c r="QCL9" s="1"/>
      <c r="QCM9" s="1"/>
      <c r="QCN9" s="1"/>
      <c r="QCO9" s="1"/>
      <c r="QCP9" s="1"/>
      <c r="QCQ9" s="1"/>
      <c r="QCR9" s="1"/>
      <c r="QCS9" s="1"/>
      <c r="QCT9" s="1"/>
      <c r="QCU9" s="1"/>
      <c r="QCV9" s="1"/>
      <c r="QCW9" s="1"/>
      <c r="QCX9" s="1"/>
      <c r="QCY9" s="1"/>
      <c r="QCZ9" s="1"/>
      <c r="QDA9" s="1"/>
      <c r="QDB9" s="1"/>
      <c r="QDC9" s="1"/>
      <c r="QDD9" s="1"/>
      <c r="QDE9" s="1"/>
      <c r="QDF9" s="1"/>
      <c r="QDG9" s="1"/>
      <c r="QDH9" s="1"/>
      <c r="QDI9" s="1"/>
      <c r="QDJ9" s="1"/>
      <c r="QDK9" s="1"/>
      <c r="QDL9" s="1"/>
      <c r="QDM9" s="1"/>
      <c r="QDN9" s="1"/>
      <c r="QDO9" s="1"/>
      <c r="QDP9" s="1"/>
      <c r="QDQ9" s="1"/>
      <c r="QDR9" s="1"/>
      <c r="QDS9" s="1"/>
      <c r="QDT9" s="1"/>
      <c r="QDU9" s="1"/>
      <c r="QDV9" s="1"/>
      <c r="QDW9" s="1"/>
      <c r="QDX9" s="1"/>
      <c r="QDY9" s="1"/>
      <c r="QDZ9" s="1"/>
      <c r="QEA9" s="1"/>
      <c r="QEB9" s="1"/>
      <c r="QEC9" s="1"/>
      <c r="QED9" s="1"/>
      <c r="QEE9" s="1"/>
      <c r="QEF9" s="1"/>
      <c r="QEG9" s="1"/>
      <c r="QEH9" s="1"/>
      <c r="QEI9" s="1"/>
      <c r="QEJ9" s="1"/>
      <c r="QEK9" s="1"/>
      <c r="QEL9" s="1"/>
      <c r="QEM9" s="1"/>
      <c r="QEN9" s="1"/>
      <c r="QEO9" s="1"/>
      <c r="QEP9" s="1"/>
      <c r="QEQ9" s="1"/>
      <c r="QER9" s="1"/>
      <c r="QES9" s="1"/>
      <c r="QET9" s="1"/>
      <c r="QEU9" s="1"/>
      <c r="QEV9" s="1"/>
      <c r="QEW9" s="1"/>
      <c r="QEX9" s="1"/>
      <c r="QEY9" s="1"/>
      <c r="QEZ9" s="1"/>
      <c r="QFA9" s="1"/>
      <c r="QFB9" s="1"/>
      <c r="QFC9" s="1"/>
      <c r="QFD9" s="1"/>
      <c r="QFE9" s="1"/>
      <c r="QFF9" s="1"/>
      <c r="QFG9" s="1"/>
      <c r="QFH9" s="1"/>
      <c r="QFI9" s="1"/>
      <c r="QFJ9" s="1"/>
      <c r="QFK9" s="1"/>
      <c r="QFL9" s="1"/>
      <c r="QFM9" s="1"/>
      <c r="QFN9" s="1"/>
      <c r="QFO9" s="1"/>
      <c r="QFP9" s="1"/>
      <c r="QFQ9" s="1"/>
      <c r="QFR9" s="1"/>
      <c r="QFS9" s="1"/>
      <c r="QFT9" s="1"/>
      <c r="QFU9" s="1"/>
      <c r="QFV9" s="1"/>
      <c r="QFW9" s="1"/>
      <c r="QFX9" s="1"/>
      <c r="QFY9" s="1"/>
      <c r="QFZ9" s="1"/>
      <c r="QGA9" s="1"/>
      <c r="QGB9" s="1"/>
      <c r="QGC9" s="1"/>
      <c r="QGD9" s="1"/>
      <c r="QGE9" s="1"/>
      <c r="QGF9" s="1"/>
      <c r="QGG9" s="1"/>
      <c r="QGH9" s="1"/>
      <c r="QGI9" s="1"/>
      <c r="QGJ9" s="1"/>
      <c r="QGK9" s="1"/>
      <c r="QGL9" s="1"/>
      <c r="QGM9" s="1"/>
      <c r="QGN9" s="1"/>
      <c r="QGO9" s="1"/>
      <c r="QGP9" s="1"/>
      <c r="QGQ9" s="1"/>
      <c r="QGR9" s="1"/>
      <c r="QGS9" s="1"/>
      <c r="QGT9" s="1"/>
      <c r="QGU9" s="1"/>
      <c r="QGV9" s="1"/>
      <c r="QGW9" s="1"/>
      <c r="QGX9" s="1"/>
      <c r="QGY9" s="1"/>
      <c r="QGZ9" s="1"/>
      <c r="QHA9" s="1"/>
      <c r="QHB9" s="1"/>
      <c r="QHC9" s="1"/>
      <c r="QHD9" s="1"/>
      <c r="QHE9" s="1"/>
      <c r="QHF9" s="1"/>
      <c r="QHG9" s="1"/>
      <c r="QHH9" s="1"/>
      <c r="QHI9" s="1"/>
      <c r="QHJ9" s="1"/>
      <c r="QHK9" s="1"/>
      <c r="QHL9" s="1"/>
      <c r="QHM9" s="1"/>
      <c r="QHN9" s="1"/>
      <c r="QHO9" s="1"/>
      <c r="QHP9" s="1"/>
      <c r="QHQ9" s="1"/>
      <c r="QHR9" s="1"/>
      <c r="QHS9" s="1"/>
      <c r="QHT9" s="1"/>
      <c r="QHU9" s="1"/>
      <c r="QHV9" s="1"/>
      <c r="QHW9" s="1"/>
      <c r="QHX9" s="1"/>
      <c r="QHY9" s="1"/>
      <c r="QHZ9" s="1"/>
      <c r="QIA9" s="1"/>
      <c r="QIB9" s="1"/>
      <c r="QIC9" s="1"/>
      <c r="QID9" s="1"/>
      <c r="QIE9" s="1"/>
      <c r="QIF9" s="1"/>
      <c r="QIG9" s="1"/>
      <c r="QIH9" s="1"/>
      <c r="QII9" s="1"/>
      <c r="QIJ9" s="1"/>
      <c r="QIK9" s="1"/>
      <c r="QIL9" s="1"/>
      <c r="QIM9" s="1"/>
      <c r="QIN9" s="1"/>
      <c r="QIO9" s="1"/>
      <c r="QIP9" s="1"/>
      <c r="QIQ9" s="1"/>
      <c r="QIR9" s="1"/>
      <c r="QIS9" s="1"/>
      <c r="QIT9" s="1"/>
      <c r="QIU9" s="1"/>
      <c r="QIV9" s="1"/>
      <c r="QIW9" s="1"/>
      <c r="QIX9" s="1"/>
      <c r="QIY9" s="1"/>
      <c r="QIZ9" s="1"/>
      <c r="QJA9" s="1"/>
      <c r="QJB9" s="1"/>
      <c r="QJC9" s="1"/>
      <c r="QJD9" s="1"/>
      <c r="QJE9" s="1"/>
      <c r="QJF9" s="1"/>
      <c r="QJG9" s="1"/>
      <c r="QJH9" s="1"/>
      <c r="QJI9" s="1"/>
      <c r="QJJ9" s="1"/>
      <c r="QJK9" s="1"/>
      <c r="QJL9" s="1"/>
      <c r="QJM9" s="1"/>
      <c r="QJN9" s="1"/>
      <c r="QJO9" s="1"/>
      <c r="QJP9" s="1"/>
      <c r="QJQ9" s="1"/>
      <c r="QJR9" s="1"/>
      <c r="QJS9" s="1"/>
      <c r="QJT9" s="1"/>
      <c r="QJU9" s="1"/>
      <c r="QJV9" s="1"/>
      <c r="QJW9" s="1"/>
      <c r="QJX9" s="1"/>
      <c r="QJY9" s="1"/>
      <c r="QJZ9" s="1"/>
      <c r="QKA9" s="1"/>
      <c r="QKB9" s="1"/>
      <c r="QKC9" s="1"/>
      <c r="QKD9" s="1"/>
      <c r="QKE9" s="1"/>
      <c r="QKF9" s="1"/>
      <c r="QKG9" s="1"/>
      <c r="QKH9" s="1"/>
      <c r="QKI9" s="1"/>
      <c r="QKJ9" s="1"/>
      <c r="QKK9" s="1"/>
      <c r="QKL9" s="1"/>
      <c r="QKM9" s="1"/>
      <c r="QKN9" s="1"/>
      <c r="QKO9" s="1"/>
      <c r="QKP9" s="1"/>
      <c r="QKQ9" s="1"/>
      <c r="QKR9" s="1"/>
      <c r="QKS9" s="1"/>
      <c r="QKT9" s="1"/>
      <c r="QKU9" s="1"/>
      <c r="QKV9" s="1"/>
      <c r="QKW9" s="1"/>
      <c r="QKX9" s="1"/>
      <c r="QKY9" s="1"/>
      <c r="QKZ9" s="1"/>
      <c r="QLA9" s="1"/>
      <c r="QLB9" s="1"/>
      <c r="QLC9" s="1"/>
      <c r="QLD9" s="1"/>
      <c r="QLE9" s="1"/>
      <c r="QLF9" s="1"/>
      <c r="QLG9" s="1"/>
      <c r="QLH9" s="1"/>
      <c r="QLI9" s="1"/>
      <c r="QLJ9" s="1"/>
      <c r="QLK9" s="1"/>
      <c r="QLL9" s="1"/>
      <c r="QLM9" s="1"/>
      <c r="QLN9" s="1"/>
      <c r="QLO9" s="1"/>
      <c r="QLP9" s="1"/>
      <c r="QLQ9" s="1"/>
      <c r="QLR9" s="1"/>
      <c r="QLS9" s="1"/>
      <c r="QLT9" s="1"/>
      <c r="QLU9" s="1"/>
      <c r="QLV9" s="1"/>
      <c r="QLW9" s="1"/>
      <c r="QLX9" s="1"/>
      <c r="QLY9" s="1"/>
      <c r="QLZ9" s="1"/>
      <c r="QMA9" s="1"/>
      <c r="QMB9" s="1"/>
      <c r="QMC9" s="1"/>
      <c r="QMD9" s="1"/>
      <c r="QME9" s="1"/>
      <c r="QMF9" s="1"/>
      <c r="QMG9" s="1"/>
      <c r="QMH9" s="1"/>
      <c r="QMI9" s="1"/>
      <c r="QMJ9" s="1"/>
      <c r="QMK9" s="1"/>
      <c r="QML9" s="1"/>
      <c r="QMM9" s="1"/>
      <c r="QMN9" s="1"/>
      <c r="QMO9" s="1"/>
      <c r="QMP9" s="1"/>
      <c r="QMQ9" s="1"/>
      <c r="QMR9" s="1"/>
      <c r="QMS9" s="1"/>
      <c r="QMT9" s="1"/>
      <c r="QMU9" s="1"/>
      <c r="QMV9" s="1"/>
      <c r="QMW9" s="1"/>
      <c r="QMX9" s="1"/>
      <c r="QMY9" s="1"/>
      <c r="QMZ9" s="1"/>
      <c r="QNA9" s="1"/>
      <c r="QNB9" s="1"/>
      <c r="QNC9" s="1"/>
      <c r="QND9" s="1"/>
      <c r="QNE9" s="1"/>
      <c r="QNF9" s="1"/>
      <c r="QNG9" s="1"/>
      <c r="QNH9" s="1"/>
      <c r="QNI9" s="1"/>
      <c r="QNJ9" s="1"/>
      <c r="QNK9" s="1"/>
      <c r="QNL9" s="1"/>
      <c r="QNM9" s="1"/>
      <c r="QNN9" s="1"/>
      <c r="QNO9" s="1"/>
      <c r="QNP9" s="1"/>
      <c r="QNQ9" s="1"/>
      <c r="QNR9" s="1"/>
      <c r="QNS9" s="1"/>
      <c r="QNT9" s="1"/>
      <c r="QNU9" s="1"/>
      <c r="QNV9" s="1"/>
      <c r="QNW9" s="1"/>
      <c r="QNX9" s="1"/>
      <c r="QNY9" s="1"/>
      <c r="QNZ9" s="1"/>
      <c r="QOA9" s="1"/>
      <c r="QOB9" s="1"/>
      <c r="QOC9" s="1"/>
      <c r="QOD9" s="1"/>
      <c r="QOE9" s="1"/>
      <c r="QOF9" s="1"/>
      <c r="QOG9" s="1"/>
      <c r="QOH9" s="1"/>
      <c r="QOI9" s="1"/>
      <c r="QOJ9" s="1"/>
      <c r="QOK9" s="1"/>
      <c r="QOL9" s="1"/>
      <c r="QOM9" s="1"/>
      <c r="QON9" s="1"/>
      <c r="QOO9" s="1"/>
      <c r="QOP9" s="1"/>
      <c r="QOQ9" s="1"/>
      <c r="QOR9" s="1"/>
      <c r="QOS9" s="1"/>
      <c r="QOT9" s="1"/>
      <c r="QOU9" s="1"/>
      <c r="QOV9" s="1"/>
      <c r="QOW9" s="1"/>
      <c r="QOX9" s="1"/>
      <c r="QOY9" s="1"/>
      <c r="QOZ9" s="1"/>
      <c r="QPA9" s="1"/>
      <c r="QPB9" s="1"/>
      <c r="QPC9" s="1"/>
      <c r="QPD9" s="1"/>
      <c r="QPE9" s="1"/>
      <c r="QPF9" s="1"/>
      <c r="QPG9" s="1"/>
      <c r="QPH9" s="1"/>
      <c r="QPI9" s="1"/>
      <c r="QPJ9" s="1"/>
      <c r="QPK9" s="1"/>
      <c r="QPL9" s="1"/>
      <c r="QPM9" s="1"/>
      <c r="QPN9" s="1"/>
      <c r="QPO9" s="1"/>
      <c r="QPP9" s="1"/>
      <c r="QPQ9" s="1"/>
      <c r="QPR9" s="1"/>
      <c r="QPS9" s="1"/>
      <c r="QPT9" s="1"/>
      <c r="QPU9" s="1"/>
      <c r="QPV9" s="1"/>
      <c r="QPW9" s="1"/>
      <c r="QPX9" s="1"/>
      <c r="QPY9" s="1"/>
      <c r="QPZ9" s="1"/>
      <c r="QQA9" s="1"/>
      <c r="QQB9" s="1"/>
      <c r="QQC9" s="1"/>
      <c r="QQD9" s="1"/>
      <c r="QQE9" s="1"/>
      <c r="QQF9" s="1"/>
      <c r="QQG9" s="1"/>
      <c r="QQH9" s="1"/>
      <c r="QQI9" s="1"/>
      <c r="QQJ9" s="1"/>
      <c r="QQK9" s="1"/>
      <c r="QQL9" s="1"/>
      <c r="QQM9" s="1"/>
      <c r="QQN9" s="1"/>
      <c r="QQO9" s="1"/>
      <c r="QQP9" s="1"/>
      <c r="QQQ9" s="1"/>
      <c r="QQR9" s="1"/>
      <c r="QQS9" s="1"/>
      <c r="QQT9" s="1"/>
      <c r="QQU9" s="1"/>
      <c r="QQV9" s="1"/>
      <c r="QQW9" s="1"/>
      <c r="QQX9" s="1"/>
      <c r="QQY9" s="1"/>
      <c r="QQZ9" s="1"/>
      <c r="QRA9" s="1"/>
      <c r="QRB9" s="1"/>
      <c r="QRC9" s="1"/>
      <c r="QRD9" s="1"/>
      <c r="QRE9" s="1"/>
      <c r="QRF9" s="1"/>
      <c r="QRG9" s="1"/>
      <c r="QRH9" s="1"/>
      <c r="QRI9" s="1"/>
      <c r="QRJ9" s="1"/>
      <c r="QRK9" s="1"/>
      <c r="QRL9" s="1"/>
      <c r="QRM9" s="1"/>
      <c r="QRN9" s="1"/>
      <c r="QRO9" s="1"/>
      <c r="QRP9" s="1"/>
      <c r="QRQ9" s="1"/>
      <c r="QRR9" s="1"/>
      <c r="QRS9" s="1"/>
      <c r="QRT9" s="1"/>
      <c r="QRU9" s="1"/>
      <c r="QRV9" s="1"/>
      <c r="QRW9" s="1"/>
      <c r="QRX9" s="1"/>
      <c r="QRY9" s="1"/>
      <c r="QRZ9" s="1"/>
      <c r="QSA9" s="1"/>
      <c r="QSB9" s="1"/>
      <c r="QSC9" s="1"/>
      <c r="QSD9" s="1"/>
      <c r="QSE9" s="1"/>
      <c r="QSF9" s="1"/>
      <c r="QSG9" s="1"/>
      <c r="QSH9" s="1"/>
      <c r="QSI9" s="1"/>
      <c r="QSJ9" s="1"/>
      <c r="QSK9" s="1"/>
      <c r="QSL9" s="1"/>
      <c r="QSM9" s="1"/>
      <c r="QSN9" s="1"/>
      <c r="QSO9" s="1"/>
      <c r="QSP9" s="1"/>
      <c r="QSQ9" s="1"/>
      <c r="QSR9" s="1"/>
      <c r="QSS9" s="1"/>
      <c r="QST9" s="1"/>
      <c r="QSU9" s="1"/>
      <c r="QSV9" s="1"/>
      <c r="QSW9" s="1"/>
      <c r="QSX9" s="1"/>
      <c r="QSY9" s="1"/>
      <c r="QSZ9" s="1"/>
      <c r="QTA9" s="1"/>
      <c r="QTB9" s="1"/>
      <c r="QTC9" s="1"/>
      <c r="QTD9" s="1"/>
      <c r="QTE9" s="1"/>
      <c r="QTF9" s="1"/>
      <c r="QTG9" s="1"/>
      <c r="QTH9" s="1"/>
      <c r="QTI9" s="1"/>
      <c r="QTJ9" s="1"/>
      <c r="QTK9" s="1"/>
      <c r="QTL9" s="1"/>
      <c r="QTM9" s="1"/>
      <c r="QTN9" s="1"/>
      <c r="QTO9" s="1"/>
      <c r="QTP9" s="1"/>
      <c r="QTQ9" s="1"/>
      <c r="QTR9" s="1"/>
      <c r="QTS9" s="1"/>
      <c r="QTT9" s="1"/>
      <c r="QTU9" s="1"/>
      <c r="QTV9" s="1"/>
      <c r="QTW9" s="1"/>
      <c r="QTX9" s="1"/>
      <c r="QTY9" s="1"/>
      <c r="QTZ9" s="1"/>
      <c r="QUA9" s="1"/>
      <c r="QUB9" s="1"/>
      <c r="QUC9" s="1"/>
      <c r="QUD9" s="1"/>
      <c r="QUE9" s="1"/>
      <c r="QUF9" s="1"/>
      <c r="QUG9" s="1"/>
      <c r="QUH9" s="1"/>
      <c r="QUI9" s="1"/>
      <c r="QUJ9" s="1"/>
      <c r="QUK9" s="1"/>
      <c r="QUL9" s="1"/>
      <c r="QUM9" s="1"/>
      <c r="QUN9" s="1"/>
      <c r="QUO9" s="1"/>
      <c r="QUP9" s="1"/>
      <c r="QUQ9" s="1"/>
      <c r="QUR9" s="1"/>
      <c r="QUS9" s="1"/>
      <c r="QUT9" s="1"/>
      <c r="QUU9" s="1"/>
      <c r="QUV9" s="1"/>
      <c r="QUW9" s="1"/>
      <c r="QUX9" s="1"/>
      <c r="QUY9" s="1"/>
      <c r="QUZ9" s="1"/>
      <c r="QVA9" s="1"/>
      <c r="QVB9" s="1"/>
      <c r="QVC9" s="1"/>
      <c r="QVD9" s="1"/>
      <c r="QVE9" s="1"/>
      <c r="QVF9" s="1"/>
      <c r="QVG9" s="1"/>
      <c r="QVH9" s="1"/>
      <c r="QVI9" s="1"/>
      <c r="QVJ9" s="1"/>
      <c r="QVK9" s="1"/>
      <c r="QVL9" s="1"/>
      <c r="QVM9" s="1"/>
      <c r="QVN9" s="1"/>
      <c r="QVO9" s="1"/>
      <c r="QVP9" s="1"/>
      <c r="QVQ9" s="1"/>
      <c r="QVR9" s="1"/>
      <c r="QVS9" s="1"/>
      <c r="QVT9" s="1"/>
      <c r="QVU9" s="1"/>
      <c r="QVV9" s="1"/>
      <c r="QVW9" s="1"/>
      <c r="QVX9" s="1"/>
      <c r="QVY9" s="1"/>
      <c r="QVZ9" s="1"/>
      <c r="QWA9" s="1"/>
      <c r="QWB9" s="1"/>
      <c r="QWC9" s="1"/>
      <c r="QWD9" s="1"/>
      <c r="QWE9" s="1"/>
      <c r="QWF9" s="1"/>
      <c r="QWG9" s="1"/>
      <c r="QWH9" s="1"/>
      <c r="QWI9" s="1"/>
      <c r="QWJ9" s="1"/>
      <c r="QWK9" s="1"/>
      <c r="QWL9" s="1"/>
      <c r="QWM9" s="1"/>
      <c r="QWN9" s="1"/>
      <c r="QWO9" s="1"/>
      <c r="QWP9" s="1"/>
      <c r="QWQ9" s="1"/>
      <c r="QWR9" s="1"/>
      <c r="QWS9" s="1"/>
      <c r="QWT9" s="1"/>
      <c r="QWU9" s="1"/>
      <c r="QWV9" s="1"/>
      <c r="QWW9" s="1"/>
      <c r="QWX9" s="1"/>
      <c r="QWY9" s="1"/>
      <c r="QWZ9" s="1"/>
      <c r="QXA9" s="1"/>
      <c r="QXB9" s="1"/>
      <c r="QXC9" s="1"/>
      <c r="QXD9" s="1"/>
      <c r="QXE9" s="1"/>
      <c r="QXF9" s="1"/>
      <c r="QXG9" s="1"/>
      <c r="QXH9" s="1"/>
      <c r="QXI9" s="1"/>
      <c r="QXJ9" s="1"/>
      <c r="QXK9" s="1"/>
      <c r="QXL9" s="1"/>
      <c r="QXM9" s="1"/>
      <c r="QXN9" s="1"/>
      <c r="QXO9" s="1"/>
      <c r="QXP9" s="1"/>
      <c r="QXQ9" s="1"/>
      <c r="QXR9" s="1"/>
      <c r="QXS9" s="1"/>
      <c r="QXT9" s="1"/>
      <c r="QXU9" s="1"/>
      <c r="QXV9" s="1"/>
      <c r="QXW9" s="1"/>
      <c r="QXX9" s="1"/>
      <c r="QXY9" s="1"/>
      <c r="QXZ9" s="1"/>
      <c r="QYA9" s="1"/>
      <c r="QYB9" s="1"/>
      <c r="QYC9" s="1"/>
      <c r="QYD9" s="1"/>
      <c r="QYE9" s="1"/>
      <c r="QYF9" s="1"/>
      <c r="QYG9" s="1"/>
      <c r="QYH9" s="1"/>
      <c r="QYI9" s="1"/>
      <c r="QYJ9" s="1"/>
      <c r="QYK9" s="1"/>
      <c r="QYL9" s="1"/>
      <c r="QYM9" s="1"/>
      <c r="QYN9" s="1"/>
      <c r="QYO9" s="1"/>
      <c r="QYP9" s="1"/>
      <c r="QYQ9" s="1"/>
      <c r="QYR9" s="1"/>
      <c r="QYS9" s="1"/>
      <c r="QYT9" s="1"/>
      <c r="QYU9" s="1"/>
      <c r="QYV9" s="1"/>
      <c r="QYW9" s="1"/>
      <c r="QYX9" s="1"/>
      <c r="QYY9" s="1"/>
      <c r="QYZ9" s="1"/>
      <c r="QZA9" s="1"/>
      <c r="QZB9" s="1"/>
      <c r="QZC9" s="1"/>
      <c r="QZD9" s="1"/>
      <c r="QZE9" s="1"/>
      <c r="QZF9" s="1"/>
      <c r="QZG9" s="1"/>
      <c r="QZH9" s="1"/>
      <c r="QZI9" s="1"/>
      <c r="QZJ9" s="1"/>
      <c r="QZK9" s="1"/>
      <c r="QZL9" s="1"/>
      <c r="QZM9" s="1"/>
      <c r="QZN9" s="1"/>
      <c r="QZO9" s="1"/>
      <c r="QZP9" s="1"/>
      <c r="QZQ9" s="1"/>
      <c r="QZR9" s="1"/>
      <c r="QZS9" s="1"/>
      <c r="QZT9" s="1"/>
      <c r="QZU9" s="1"/>
      <c r="QZV9" s="1"/>
      <c r="QZW9" s="1"/>
      <c r="QZX9" s="1"/>
      <c r="QZY9" s="1"/>
      <c r="QZZ9" s="1"/>
      <c r="RAA9" s="1"/>
      <c r="RAB9" s="1"/>
      <c r="RAC9" s="1"/>
      <c r="RAD9" s="1"/>
      <c r="RAE9" s="1"/>
      <c r="RAF9" s="1"/>
      <c r="RAG9" s="1"/>
      <c r="RAH9" s="1"/>
      <c r="RAI9" s="1"/>
      <c r="RAJ9" s="1"/>
      <c r="RAK9" s="1"/>
      <c r="RAL9" s="1"/>
      <c r="RAM9" s="1"/>
      <c r="RAN9" s="1"/>
      <c r="RAO9" s="1"/>
      <c r="RAP9" s="1"/>
      <c r="RAQ9" s="1"/>
      <c r="RAR9" s="1"/>
      <c r="RAS9" s="1"/>
      <c r="RAT9" s="1"/>
      <c r="RAU9" s="1"/>
      <c r="RAV9" s="1"/>
      <c r="RAW9" s="1"/>
      <c r="RAX9" s="1"/>
      <c r="RAY9" s="1"/>
      <c r="RAZ9" s="1"/>
      <c r="RBA9" s="1"/>
      <c r="RBB9" s="1"/>
      <c r="RBC9" s="1"/>
      <c r="RBD9" s="1"/>
      <c r="RBE9" s="1"/>
      <c r="RBF9" s="1"/>
      <c r="RBG9" s="1"/>
      <c r="RBH9" s="1"/>
      <c r="RBI9" s="1"/>
      <c r="RBJ9" s="1"/>
      <c r="RBK9" s="1"/>
      <c r="RBL9" s="1"/>
      <c r="RBM9" s="1"/>
      <c r="RBN9" s="1"/>
      <c r="RBO9" s="1"/>
      <c r="RBP9" s="1"/>
      <c r="RBQ9" s="1"/>
      <c r="RBR9" s="1"/>
      <c r="RBS9" s="1"/>
      <c r="RBT9" s="1"/>
      <c r="RBU9" s="1"/>
      <c r="RBV9" s="1"/>
      <c r="RBW9" s="1"/>
      <c r="RBX9" s="1"/>
      <c r="RBY9" s="1"/>
      <c r="RBZ9" s="1"/>
      <c r="RCA9" s="1"/>
      <c r="RCB9" s="1"/>
      <c r="RCC9" s="1"/>
      <c r="RCD9" s="1"/>
      <c r="RCE9" s="1"/>
      <c r="RCF9" s="1"/>
      <c r="RCG9" s="1"/>
      <c r="RCH9" s="1"/>
      <c r="RCI9" s="1"/>
      <c r="RCJ9" s="1"/>
      <c r="RCK9" s="1"/>
      <c r="RCL9" s="1"/>
      <c r="RCM9" s="1"/>
      <c r="RCN9" s="1"/>
      <c r="RCO9" s="1"/>
      <c r="RCP9" s="1"/>
      <c r="RCQ9" s="1"/>
      <c r="RCR9" s="1"/>
      <c r="RCS9" s="1"/>
      <c r="RCT9" s="1"/>
      <c r="RCU9" s="1"/>
      <c r="RCV9" s="1"/>
      <c r="RCW9" s="1"/>
      <c r="RCX9" s="1"/>
      <c r="RCY9" s="1"/>
      <c r="RCZ9" s="1"/>
      <c r="RDA9" s="1"/>
      <c r="RDB9" s="1"/>
      <c r="RDC9" s="1"/>
      <c r="RDD9" s="1"/>
      <c r="RDE9" s="1"/>
      <c r="RDF9" s="1"/>
      <c r="RDG9" s="1"/>
      <c r="RDH9" s="1"/>
      <c r="RDI9" s="1"/>
      <c r="RDJ9" s="1"/>
      <c r="RDK9" s="1"/>
      <c r="RDL9" s="1"/>
      <c r="RDM9" s="1"/>
      <c r="RDN9" s="1"/>
      <c r="RDO9" s="1"/>
      <c r="RDP9" s="1"/>
      <c r="RDQ9" s="1"/>
      <c r="RDR9" s="1"/>
      <c r="RDS9" s="1"/>
      <c r="RDT9" s="1"/>
      <c r="RDU9" s="1"/>
      <c r="RDV9" s="1"/>
      <c r="RDW9" s="1"/>
      <c r="RDX9" s="1"/>
      <c r="RDY9" s="1"/>
      <c r="RDZ9" s="1"/>
      <c r="REA9" s="1"/>
      <c r="REB9" s="1"/>
      <c r="REC9" s="1"/>
      <c r="RED9" s="1"/>
      <c r="REE9" s="1"/>
      <c r="REF9" s="1"/>
      <c r="REG9" s="1"/>
      <c r="REH9" s="1"/>
      <c r="REI9" s="1"/>
      <c r="REJ9" s="1"/>
      <c r="REK9" s="1"/>
      <c r="REL9" s="1"/>
      <c r="REM9" s="1"/>
      <c r="REN9" s="1"/>
      <c r="REO9" s="1"/>
      <c r="REP9" s="1"/>
      <c r="REQ9" s="1"/>
      <c r="RER9" s="1"/>
      <c r="RES9" s="1"/>
      <c r="RET9" s="1"/>
      <c r="REU9" s="1"/>
      <c r="REV9" s="1"/>
      <c r="REW9" s="1"/>
      <c r="REX9" s="1"/>
      <c r="REY9" s="1"/>
      <c r="REZ9" s="1"/>
      <c r="RFA9" s="1"/>
      <c r="RFB9" s="1"/>
      <c r="RFC9" s="1"/>
      <c r="RFD9" s="1"/>
      <c r="RFE9" s="1"/>
      <c r="RFF9" s="1"/>
      <c r="RFG9" s="1"/>
      <c r="RFH9" s="1"/>
      <c r="RFI9" s="1"/>
      <c r="RFJ9" s="1"/>
      <c r="RFK9" s="1"/>
      <c r="RFL9" s="1"/>
      <c r="RFM9" s="1"/>
      <c r="RFN9" s="1"/>
      <c r="RFO9" s="1"/>
      <c r="RFP9" s="1"/>
      <c r="RFQ9" s="1"/>
      <c r="RFR9" s="1"/>
      <c r="RFS9" s="1"/>
      <c r="RFT9" s="1"/>
      <c r="RFU9" s="1"/>
      <c r="RFV9" s="1"/>
      <c r="RFW9" s="1"/>
      <c r="RFX9" s="1"/>
      <c r="RFY9" s="1"/>
      <c r="RFZ9" s="1"/>
      <c r="RGA9" s="1"/>
      <c r="RGB9" s="1"/>
      <c r="RGC9" s="1"/>
      <c r="RGD9" s="1"/>
      <c r="RGE9" s="1"/>
      <c r="RGF9" s="1"/>
      <c r="RGG9" s="1"/>
      <c r="RGH9" s="1"/>
      <c r="RGI9" s="1"/>
      <c r="RGJ9" s="1"/>
      <c r="RGK9" s="1"/>
      <c r="RGL9" s="1"/>
      <c r="RGM9" s="1"/>
      <c r="RGN9" s="1"/>
      <c r="RGO9" s="1"/>
      <c r="RGP9" s="1"/>
      <c r="RGQ9" s="1"/>
      <c r="RGR9" s="1"/>
      <c r="RGS9" s="1"/>
      <c r="RGT9" s="1"/>
      <c r="RGU9" s="1"/>
      <c r="RGV9" s="1"/>
      <c r="RGW9" s="1"/>
      <c r="RGX9" s="1"/>
      <c r="RGY9" s="1"/>
      <c r="RGZ9" s="1"/>
      <c r="RHA9" s="1"/>
      <c r="RHB9" s="1"/>
      <c r="RHC9" s="1"/>
      <c r="RHD9" s="1"/>
      <c r="RHE9" s="1"/>
      <c r="RHF9" s="1"/>
      <c r="RHG9" s="1"/>
      <c r="RHH9" s="1"/>
      <c r="RHI9" s="1"/>
      <c r="RHJ9" s="1"/>
      <c r="RHK9" s="1"/>
      <c r="RHL9" s="1"/>
      <c r="RHM9" s="1"/>
      <c r="RHN9" s="1"/>
      <c r="RHO9" s="1"/>
      <c r="RHP9" s="1"/>
      <c r="RHQ9" s="1"/>
      <c r="RHR9" s="1"/>
      <c r="RHS9" s="1"/>
      <c r="RHT9" s="1"/>
      <c r="RHU9" s="1"/>
      <c r="RHV9" s="1"/>
      <c r="RHW9" s="1"/>
      <c r="RHX9" s="1"/>
      <c r="RHY9" s="1"/>
      <c r="RHZ9" s="1"/>
      <c r="RIA9" s="1"/>
      <c r="RIB9" s="1"/>
      <c r="RIC9" s="1"/>
      <c r="RID9" s="1"/>
      <c r="RIE9" s="1"/>
      <c r="RIF9" s="1"/>
      <c r="RIG9" s="1"/>
      <c r="RIH9" s="1"/>
      <c r="RII9" s="1"/>
      <c r="RIJ9" s="1"/>
      <c r="RIK9" s="1"/>
      <c r="RIL9" s="1"/>
      <c r="RIM9" s="1"/>
      <c r="RIN9" s="1"/>
      <c r="RIO9" s="1"/>
      <c r="RIP9" s="1"/>
      <c r="RIQ9" s="1"/>
      <c r="RIR9" s="1"/>
      <c r="RIS9" s="1"/>
      <c r="RIT9" s="1"/>
      <c r="RIU9" s="1"/>
      <c r="RIV9" s="1"/>
      <c r="RIW9" s="1"/>
      <c r="RIX9" s="1"/>
      <c r="RIY9" s="1"/>
      <c r="RIZ9" s="1"/>
      <c r="RJA9" s="1"/>
      <c r="RJB9" s="1"/>
      <c r="RJC9" s="1"/>
      <c r="RJD9" s="1"/>
      <c r="RJE9" s="1"/>
      <c r="RJF9" s="1"/>
      <c r="RJG9" s="1"/>
      <c r="RJH9" s="1"/>
      <c r="RJI9" s="1"/>
      <c r="RJJ9" s="1"/>
      <c r="RJK9" s="1"/>
      <c r="RJL9" s="1"/>
      <c r="RJM9" s="1"/>
      <c r="RJN9" s="1"/>
      <c r="RJO9" s="1"/>
      <c r="RJP9" s="1"/>
      <c r="RJQ9" s="1"/>
      <c r="RJR9" s="1"/>
      <c r="RJS9" s="1"/>
      <c r="RJT9" s="1"/>
      <c r="RJU9" s="1"/>
      <c r="RJV9" s="1"/>
      <c r="RJW9" s="1"/>
      <c r="RJX9" s="1"/>
      <c r="RJY9" s="1"/>
      <c r="RJZ9" s="1"/>
      <c r="RKA9" s="1"/>
      <c r="RKB9" s="1"/>
      <c r="RKC9" s="1"/>
      <c r="RKD9" s="1"/>
      <c r="RKE9" s="1"/>
      <c r="RKF9" s="1"/>
      <c r="RKG9" s="1"/>
      <c r="RKH9" s="1"/>
      <c r="RKI9" s="1"/>
      <c r="RKJ9" s="1"/>
      <c r="RKK9" s="1"/>
      <c r="RKL9" s="1"/>
      <c r="RKM9" s="1"/>
      <c r="RKN9" s="1"/>
      <c r="RKO9" s="1"/>
      <c r="RKP9" s="1"/>
      <c r="RKQ9" s="1"/>
      <c r="RKR9" s="1"/>
      <c r="RKS9" s="1"/>
      <c r="RKT9" s="1"/>
      <c r="RKU9" s="1"/>
      <c r="RKV9" s="1"/>
      <c r="RKW9" s="1"/>
      <c r="RKX9" s="1"/>
      <c r="RKY9" s="1"/>
      <c r="RKZ9" s="1"/>
      <c r="RLA9" s="1"/>
      <c r="RLB9" s="1"/>
      <c r="RLC9" s="1"/>
      <c r="RLD9" s="1"/>
      <c r="RLE9" s="1"/>
      <c r="RLF9" s="1"/>
      <c r="RLG9" s="1"/>
      <c r="RLH9" s="1"/>
      <c r="RLI9" s="1"/>
      <c r="RLJ9" s="1"/>
      <c r="RLK9" s="1"/>
      <c r="RLL9" s="1"/>
      <c r="RLM9" s="1"/>
      <c r="RLN9" s="1"/>
      <c r="RLO9" s="1"/>
      <c r="RLP9" s="1"/>
      <c r="RLQ9" s="1"/>
      <c r="RLR9" s="1"/>
      <c r="RLS9" s="1"/>
      <c r="RLT9" s="1"/>
      <c r="RLU9" s="1"/>
      <c r="RLV9" s="1"/>
      <c r="RLW9" s="1"/>
      <c r="RLX9" s="1"/>
      <c r="RLY9" s="1"/>
      <c r="RLZ9" s="1"/>
      <c r="RMA9" s="1"/>
      <c r="RMB9" s="1"/>
      <c r="RMC9" s="1"/>
      <c r="RMD9" s="1"/>
      <c r="RME9" s="1"/>
      <c r="RMF9" s="1"/>
      <c r="RMG9" s="1"/>
      <c r="RMH9" s="1"/>
      <c r="RMI9" s="1"/>
      <c r="RMJ9" s="1"/>
      <c r="RMK9" s="1"/>
      <c r="RML9" s="1"/>
      <c r="RMM9" s="1"/>
      <c r="RMN9" s="1"/>
      <c r="RMO9" s="1"/>
      <c r="RMP9" s="1"/>
      <c r="RMQ9" s="1"/>
      <c r="RMR9" s="1"/>
      <c r="RMS9" s="1"/>
      <c r="RMT9" s="1"/>
      <c r="RMU9" s="1"/>
      <c r="RMV9" s="1"/>
      <c r="RMW9" s="1"/>
      <c r="RMX9" s="1"/>
      <c r="RMY9" s="1"/>
      <c r="RMZ9" s="1"/>
      <c r="RNA9" s="1"/>
      <c r="RNB9" s="1"/>
      <c r="RNC9" s="1"/>
      <c r="RND9" s="1"/>
      <c r="RNE9" s="1"/>
      <c r="RNF9" s="1"/>
      <c r="RNG9" s="1"/>
      <c r="RNH9" s="1"/>
      <c r="RNI9" s="1"/>
      <c r="RNJ9" s="1"/>
      <c r="RNK9" s="1"/>
      <c r="RNL9" s="1"/>
      <c r="RNM9" s="1"/>
      <c r="RNN9" s="1"/>
      <c r="RNO9" s="1"/>
      <c r="RNP9" s="1"/>
      <c r="RNQ9" s="1"/>
      <c r="RNR9" s="1"/>
      <c r="RNS9" s="1"/>
      <c r="RNT9" s="1"/>
      <c r="RNU9" s="1"/>
      <c r="RNV9" s="1"/>
      <c r="RNW9" s="1"/>
      <c r="RNX9" s="1"/>
      <c r="RNY9" s="1"/>
      <c r="RNZ9" s="1"/>
      <c r="ROA9" s="1"/>
      <c r="ROB9" s="1"/>
      <c r="ROC9" s="1"/>
      <c r="ROD9" s="1"/>
      <c r="ROE9" s="1"/>
      <c r="ROF9" s="1"/>
      <c r="ROG9" s="1"/>
      <c r="ROH9" s="1"/>
      <c r="ROI9" s="1"/>
      <c r="ROJ9" s="1"/>
      <c r="ROK9" s="1"/>
      <c r="ROL9" s="1"/>
      <c r="ROM9" s="1"/>
      <c r="RON9" s="1"/>
      <c r="ROO9" s="1"/>
      <c r="ROP9" s="1"/>
      <c r="ROQ9" s="1"/>
      <c r="ROR9" s="1"/>
      <c r="ROS9" s="1"/>
      <c r="ROT9" s="1"/>
      <c r="ROU9" s="1"/>
      <c r="ROV9" s="1"/>
      <c r="ROW9" s="1"/>
      <c r="ROX9" s="1"/>
      <c r="ROY9" s="1"/>
      <c r="ROZ9" s="1"/>
      <c r="RPA9" s="1"/>
      <c r="RPB9" s="1"/>
      <c r="RPC9" s="1"/>
      <c r="RPD9" s="1"/>
      <c r="RPE9" s="1"/>
      <c r="RPF9" s="1"/>
      <c r="RPG9" s="1"/>
      <c r="RPH9" s="1"/>
      <c r="RPI9" s="1"/>
      <c r="RPJ9" s="1"/>
      <c r="RPK9" s="1"/>
      <c r="RPL9" s="1"/>
      <c r="RPM9" s="1"/>
      <c r="RPN9" s="1"/>
      <c r="RPO9" s="1"/>
      <c r="RPP9" s="1"/>
      <c r="RPQ9" s="1"/>
      <c r="RPR9" s="1"/>
      <c r="RPS9" s="1"/>
      <c r="RPT9" s="1"/>
      <c r="RPU9" s="1"/>
      <c r="RPV9" s="1"/>
      <c r="RPW9" s="1"/>
      <c r="RPX9" s="1"/>
      <c r="RPY9" s="1"/>
      <c r="RPZ9" s="1"/>
      <c r="RQA9" s="1"/>
      <c r="RQB9" s="1"/>
      <c r="RQC9" s="1"/>
      <c r="RQD9" s="1"/>
      <c r="RQE9" s="1"/>
      <c r="RQF9" s="1"/>
      <c r="RQG9" s="1"/>
      <c r="RQH9" s="1"/>
      <c r="RQI9" s="1"/>
      <c r="RQJ9" s="1"/>
      <c r="RQK9" s="1"/>
      <c r="RQL9" s="1"/>
      <c r="RQM9" s="1"/>
      <c r="RQN9" s="1"/>
      <c r="RQO9" s="1"/>
      <c r="RQP9" s="1"/>
      <c r="RQQ9" s="1"/>
      <c r="RQR9" s="1"/>
      <c r="RQS9" s="1"/>
      <c r="RQT9" s="1"/>
      <c r="RQU9" s="1"/>
      <c r="RQV9" s="1"/>
      <c r="RQW9" s="1"/>
      <c r="RQX9" s="1"/>
      <c r="RQY9" s="1"/>
      <c r="RQZ9" s="1"/>
      <c r="RRA9" s="1"/>
      <c r="RRB9" s="1"/>
      <c r="RRC9" s="1"/>
      <c r="RRD9" s="1"/>
      <c r="RRE9" s="1"/>
      <c r="RRF9" s="1"/>
      <c r="RRG9" s="1"/>
      <c r="RRH9" s="1"/>
      <c r="RRI9" s="1"/>
      <c r="RRJ9" s="1"/>
      <c r="RRK9" s="1"/>
      <c r="RRL9" s="1"/>
      <c r="RRM9" s="1"/>
      <c r="RRN9" s="1"/>
      <c r="RRO9" s="1"/>
      <c r="RRP9" s="1"/>
      <c r="RRQ9" s="1"/>
      <c r="RRR9" s="1"/>
      <c r="RRS9" s="1"/>
      <c r="RRT9" s="1"/>
      <c r="RRU9" s="1"/>
      <c r="RRV9" s="1"/>
      <c r="RRW9" s="1"/>
      <c r="RRX9" s="1"/>
      <c r="RRY9" s="1"/>
      <c r="RRZ9" s="1"/>
      <c r="RSA9" s="1"/>
      <c r="RSB9" s="1"/>
      <c r="RSC9" s="1"/>
      <c r="RSD9" s="1"/>
      <c r="RSE9" s="1"/>
      <c r="RSF9" s="1"/>
      <c r="RSG9" s="1"/>
      <c r="RSH9" s="1"/>
      <c r="RSI9" s="1"/>
      <c r="RSJ9" s="1"/>
      <c r="RSK9" s="1"/>
      <c r="RSL9" s="1"/>
      <c r="RSM9" s="1"/>
      <c r="RSN9" s="1"/>
      <c r="RSO9" s="1"/>
      <c r="RSP9" s="1"/>
      <c r="RSQ9" s="1"/>
      <c r="RSR9" s="1"/>
      <c r="RSS9" s="1"/>
      <c r="RST9" s="1"/>
      <c r="RSU9" s="1"/>
      <c r="RSV9" s="1"/>
      <c r="RSW9" s="1"/>
      <c r="RSX9" s="1"/>
      <c r="RSY9" s="1"/>
      <c r="RSZ9" s="1"/>
      <c r="RTA9" s="1"/>
      <c r="RTB9" s="1"/>
      <c r="RTC9" s="1"/>
      <c r="RTD9" s="1"/>
      <c r="RTE9" s="1"/>
      <c r="RTF9" s="1"/>
      <c r="RTG9" s="1"/>
      <c r="RTH9" s="1"/>
      <c r="RTI9" s="1"/>
      <c r="RTJ9" s="1"/>
      <c r="RTK9" s="1"/>
      <c r="RTL9" s="1"/>
      <c r="RTM9" s="1"/>
      <c r="RTN9" s="1"/>
      <c r="RTO9" s="1"/>
      <c r="RTP9" s="1"/>
      <c r="RTQ9" s="1"/>
      <c r="RTR9" s="1"/>
      <c r="RTS9" s="1"/>
      <c r="RTT9" s="1"/>
      <c r="RTU9" s="1"/>
      <c r="RTV9" s="1"/>
      <c r="RTW9" s="1"/>
      <c r="RTX9" s="1"/>
      <c r="RTY9" s="1"/>
      <c r="RTZ9" s="1"/>
      <c r="RUA9" s="1"/>
      <c r="RUB9" s="1"/>
      <c r="RUC9" s="1"/>
      <c r="RUD9" s="1"/>
      <c r="RUE9" s="1"/>
      <c r="RUF9" s="1"/>
      <c r="RUG9" s="1"/>
      <c r="RUH9" s="1"/>
      <c r="RUI9" s="1"/>
      <c r="RUJ9" s="1"/>
      <c r="RUK9" s="1"/>
      <c r="RUL9" s="1"/>
      <c r="RUM9" s="1"/>
      <c r="RUN9" s="1"/>
      <c r="RUO9" s="1"/>
      <c r="RUP9" s="1"/>
      <c r="RUQ9" s="1"/>
      <c r="RUR9" s="1"/>
      <c r="RUS9" s="1"/>
      <c r="RUT9" s="1"/>
      <c r="RUU9" s="1"/>
      <c r="RUV9" s="1"/>
      <c r="RUW9" s="1"/>
      <c r="RUX9" s="1"/>
      <c r="RUY9" s="1"/>
      <c r="RUZ9" s="1"/>
      <c r="RVA9" s="1"/>
      <c r="RVB9" s="1"/>
      <c r="RVC9" s="1"/>
      <c r="RVD9" s="1"/>
      <c r="RVE9" s="1"/>
      <c r="RVF9" s="1"/>
      <c r="RVG9" s="1"/>
      <c r="RVH9" s="1"/>
      <c r="RVI9" s="1"/>
      <c r="RVJ9" s="1"/>
      <c r="RVK9" s="1"/>
      <c r="RVL9" s="1"/>
      <c r="RVM9" s="1"/>
      <c r="RVN9" s="1"/>
      <c r="RVO9" s="1"/>
      <c r="RVP9" s="1"/>
      <c r="RVQ9" s="1"/>
      <c r="RVR9" s="1"/>
      <c r="RVS9" s="1"/>
      <c r="RVT9" s="1"/>
      <c r="RVU9" s="1"/>
      <c r="RVV9" s="1"/>
      <c r="RVW9" s="1"/>
      <c r="RVX9" s="1"/>
      <c r="RVY9" s="1"/>
      <c r="RVZ9" s="1"/>
      <c r="RWA9" s="1"/>
      <c r="RWB9" s="1"/>
      <c r="RWC9" s="1"/>
      <c r="RWD9" s="1"/>
      <c r="RWE9" s="1"/>
      <c r="RWF9" s="1"/>
      <c r="RWG9" s="1"/>
      <c r="RWH9" s="1"/>
      <c r="RWI9" s="1"/>
      <c r="RWJ9" s="1"/>
      <c r="RWK9" s="1"/>
      <c r="RWL9" s="1"/>
      <c r="RWM9" s="1"/>
      <c r="RWN9" s="1"/>
      <c r="RWO9" s="1"/>
      <c r="RWP9" s="1"/>
      <c r="RWQ9" s="1"/>
      <c r="RWR9" s="1"/>
      <c r="RWS9" s="1"/>
      <c r="RWT9" s="1"/>
      <c r="RWU9" s="1"/>
      <c r="RWV9" s="1"/>
      <c r="RWW9" s="1"/>
      <c r="RWX9" s="1"/>
      <c r="RWY9" s="1"/>
      <c r="RWZ9" s="1"/>
      <c r="RXA9" s="1"/>
      <c r="RXB9" s="1"/>
      <c r="RXC9" s="1"/>
      <c r="RXD9" s="1"/>
      <c r="RXE9" s="1"/>
      <c r="RXF9" s="1"/>
      <c r="RXG9" s="1"/>
      <c r="RXH9" s="1"/>
      <c r="RXI9" s="1"/>
      <c r="RXJ9" s="1"/>
      <c r="RXK9" s="1"/>
      <c r="RXL9" s="1"/>
      <c r="RXM9" s="1"/>
      <c r="RXN9" s="1"/>
      <c r="RXO9" s="1"/>
      <c r="RXP9" s="1"/>
      <c r="RXQ9" s="1"/>
      <c r="RXR9" s="1"/>
      <c r="RXS9" s="1"/>
      <c r="RXT9" s="1"/>
      <c r="RXU9" s="1"/>
      <c r="RXV9" s="1"/>
      <c r="RXW9" s="1"/>
      <c r="RXX9" s="1"/>
      <c r="RXY9" s="1"/>
      <c r="RXZ9" s="1"/>
      <c r="RYA9" s="1"/>
      <c r="RYB9" s="1"/>
      <c r="RYC9" s="1"/>
      <c r="RYD9" s="1"/>
      <c r="RYE9" s="1"/>
      <c r="RYF9" s="1"/>
      <c r="RYG9" s="1"/>
      <c r="RYH9" s="1"/>
      <c r="RYI9" s="1"/>
      <c r="RYJ9" s="1"/>
      <c r="RYK9" s="1"/>
      <c r="RYL9" s="1"/>
      <c r="RYM9" s="1"/>
      <c r="RYN9" s="1"/>
      <c r="RYO9" s="1"/>
      <c r="RYP9" s="1"/>
      <c r="RYQ9" s="1"/>
      <c r="RYR9" s="1"/>
      <c r="RYS9" s="1"/>
      <c r="RYT9" s="1"/>
      <c r="RYU9" s="1"/>
      <c r="RYV9" s="1"/>
      <c r="RYW9" s="1"/>
      <c r="RYX9" s="1"/>
      <c r="RYY9" s="1"/>
      <c r="RYZ9" s="1"/>
      <c r="RZA9" s="1"/>
      <c r="RZB9" s="1"/>
      <c r="RZC9" s="1"/>
      <c r="RZD9" s="1"/>
      <c r="RZE9" s="1"/>
      <c r="RZF9" s="1"/>
      <c r="RZG9" s="1"/>
      <c r="RZH9" s="1"/>
      <c r="RZI9" s="1"/>
      <c r="RZJ9" s="1"/>
      <c r="RZK9" s="1"/>
      <c r="RZL9" s="1"/>
      <c r="RZM9" s="1"/>
      <c r="RZN9" s="1"/>
      <c r="RZO9" s="1"/>
      <c r="RZP9" s="1"/>
      <c r="RZQ9" s="1"/>
      <c r="RZR9" s="1"/>
      <c r="RZS9" s="1"/>
      <c r="RZT9" s="1"/>
      <c r="RZU9" s="1"/>
      <c r="RZV9" s="1"/>
      <c r="RZW9" s="1"/>
      <c r="RZX9" s="1"/>
      <c r="RZY9" s="1"/>
      <c r="RZZ9" s="1"/>
      <c r="SAA9" s="1"/>
      <c r="SAB9" s="1"/>
      <c r="SAC9" s="1"/>
      <c r="SAD9" s="1"/>
      <c r="SAE9" s="1"/>
      <c r="SAF9" s="1"/>
      <c r="SAG9" s="1"/>
      <c r="SAH9" s="1"/>
      <c r="SAI9" s="1"/>
      <c r="SAJ9" s="1"/>
      <c r="SAK9" s="1"/>
      <c r="SAL9" s="1"/>
      <c r="SAM9" s="1"/>
      <c r="SAN9" s="1"/>
      <c r="SAO9" s="1"/>
      <c r="SAP9" s="1"/>
      <c r="SAQ9" s="1"/>
      <c r="SAR9" s="1"/>
      <c r="SAS9" s="1"/>
      <c r="SAT9" s="1"/>
      <c r="SAU9" s="1"/>
      <c r="SAV9" s="1"/>
      <c r="SAW9" s="1"/>
      <c r="SAX9" s="1"/>
      <c r="SAY9" s="1"/>
      <c r="SAZ9" s="1"/>
      <c r="SBA9" s="1"/>
      <c r="SBB9" s="1"/>
      <c r="SBC9" s="1"/>
      <c r="SBD9" s="1"/>
      <c r="SBE9" s="1"/>
      <c r="SBF9" s="1"/>
      <c r="SBG9" s="1"/>
      <c r="SBH9" s="1"/>
      <c r="SBI9" s="1"/>
      <c r="SBJ9" s="1"/>
      <c r="SBK9" s="1"/>
      <c r="SBL9" s="1"/>
      <c r="SBM9" s="1"/>
      <c r="SBN9" s="1"/>
      <c r="SBO9" s="1"/>
      <c r="SBP9" s="1"/>
      <c r="SBQ9" s="1"/>
      <c r="SBR9" s="1"/>
      <c r="SBS9" s="1"/>
      <c r="SBT9" s="1"/>
      <c r="SBU9" s="1"/>
      <c r="SBV9" s="1"/>
      <c r="SBW9" s="1"/>
      <c r="SBX9" s="1"/>
      <c r="SBY9" s="1"/>
      <c r="SBZ9" s="1"/>
      <c r="SCA9" s="1"/>
      <c r="SCB9" s="1"/>
      <c r="SCC9" s="1"/>
      <c r="SCD9" s="1"/>
      <c r="SCE9" s="1"/>
      <c r="SCF9" s="1"/>
      <c r="SCG9" s="1"/>
      <c r="SCH9" s="1"/>
      <c r="SCI9" s="1"/>
      <c r="SCJ9" s="1"/>
      <c r="SCK9" s="1"/>
      <c r="SCL9" s="1"/>
      <c r="SCM9" s="1"/>
      <c r="SCN9" s="1"/>
      <c r="SCO9" s="1"/>
      <c r="SCP9" s="1"/>
      <c r="SCQ9" s="1"/>
      <c r="SCR9" s="1"/>
      <c r="SCS9" s="1"/>
      <c r="SCT9" s="1"/>
      <c r="SCU9" s="1"/>
      <c r="SCV9" s="1"/>
      <c r="SCW9" s="1"/>
      <c r="SCX9" s="1"/>
      <c r="SCY9" s="1"/>
      <c r="SCZ9" s="1"/>
      <c r="SDA9" s="1"/>
      <c r="SDB9" s="1"/>
      <c r="SDC9" s="1"/>
      <c r="SDD9" s="1"/>
      <c r="SDE9" s="1"/>
      <c r="SDF9" s="1"/>
      <c r="SDG9" s="1"/>
      <c r="SDH9" s="1"/>
      <c r="SDI9" s="1"/>
      <c r="SDJ9" s="1"/>
      <c r="SDK9" s="1"/>
      <c r="SDL9" s="1"/>
      <c r="SDM9" s="1"/>
      <c r="SDN9" s="1"/>
      <c r="SDO9" s="1"/>
      <c r="SDP9" s="1"/>
      <c r="SDQ9" s="1"/>
      <c r="SDR9" s="1"/>
      <c r="SDS9" s="1"/>
      <c r="SDT9" s="1"/>
      <c r="SDU9" s="1"/>
      <c r="SDV9" s="1"/>
      <c r="SDW9" s="1"/>
      <c r="SDX9" s="1"/>
      <c r="SDY9" s="1"/>
      <c r="SDZ9" s="1"/>
      <c r="SEA9" s="1"/>
      <c r="SEB9" s="1"/>
      <c r="SEC9" s="1"/>
      <c r="SED9" s="1"/>
      <c r="SEE9" s="1"/>
      <c r="SEF9" s="1"/>
      <c r="SEG9" s="1"/>
      <c r="SEH9" s="1"/>
      <c r="SEI9" s="1"/>
      <c r="SEJ9" s="1"/>
      <c r="SEK9" s="1"/>
      <c r="SEL9" s="1"/>
      <c r="SEM9" s="1"/>
      <c r="SEN9" s="1"/>
      <c r="SEO9" s="1"/>
      <c r="SEP9" s="1"/>
      <c r="SEQ9" s="1"/>
      <c r="SER9" s="1"/>
      <c r="SES9" s="1"/>
      <c r="SET9" s="1"/>
      <c r="SEU9" s="1"/>
      <c r="SEV9" s="1"/>
      <c r="SEW9" s="1"/>
      <c r="SEX9" s="1"/>
      <c r="SEY9" s="1"/>
      <c r="SEZ9" s="1"/>
      <c r="SFA9" s="1"/>
      <c r="SFB9" s="1"/>
      <c r="SFC9" s="1"/>
      <c r="SFD9" s="1"/>
      <c r="SFE9" s="1"/>
      <c r="SFF9" s="1"/>
      <c r="SFG9" s="1"/>
      <c r="SFH9" s="1"/>
      <c r="SFI9" s="1"/>
      <c r="SFJ9" s="1"/>
      <c r="SFK9" s="1"/>
      <c r="SFL9" s="1"/>
      <c r="SFM9" s="1"/>
      <c r="SFN9" s="1"/>
      <c r="SFO9" s="1"/>
      <c r="SFP9" s="1"/>
      <c r="SFQ9" s="1"/>
      <c r="SFR9" s="1"/>
      <c r="SFS9" s="1"/>
      <c r="SFT9" s="1"/>
      <c r="SFU9" s="1"/>
      <c r="SFV9" s="1"/>
      <c r="SFW9" s="1"/>
      <c r="SFX9" s="1"/>
      <c r="SFY9" s="1"/>
      <c r="SFZ9" s="1"/>
      <c r="SGA9" s="1"/>
      <c r="SGB9" s="1"/>
      <c r="SGC9" s="1"/>
      <c r="SGD9" s="1"/>
      <c r="SGE9" s="1"/>
      <c r="SGF9" s="1"/>
      <c r="SGG9" s="1"/>
      <c r="SGH9" s="1"/>
      <c r="SGI9" s="1"/>
      <c r="SGJ9" s="1"/>
      <c r="SGK9" s="1"/>
      <c r="SGL9" s="1"/>
      <c r="SGM9" s="1"/>
      <c r="SGN9" s="1"/>
      <c r="SGO9" s="1"/>
      <c r="SGP9" s="1"/>
      <c r="SGQ9" s="1"/>
      <c r="SGR9" s="1"/>
      <c r="SGS9" s="1"/>
      <c r="SGT9" s="1"/>
      <c r="SGU9" s="1"/>
      <c r="SGV9" s="1"/>
      <c r="SGW9" s="1"/>
      <c r="SGX9" s="1"/>
      <c r="SGY9" s="1"/>
      <c r="SGZ9" s="1"/>
      <c r="SHA9" s="1"/>
      <c r="SHB9" s="1"/>
      <c r="SHC9" s="1"/>
      <c r="SHD9" s="1"/>
      <c r="SHE9" s="1"/>
      <c r="SHF9" s="1"/>
      <c r="SHG9" s="1"/>
      <c r="SHH9" s="1"/>
      <c r="SHI9" s="1"/>
      <c r="SHJ9" s="1"/>
      <c r="SHK9" s="1"/>
      <c r="SHL9" s="1"/>
      <c r="SHM9" s="1"/>
      <c r="SHN9" s="1"/>
      <c r="SHO9" s="1"/>
      <c r="SHP9" s="1"/>
      <c r="SHQ9" s="1"/>
      <c r="SHR9" s="1"/>
      <c r="SHS9" s="1"/>
      <c r="SHT9" s="1"/>
      <c r="SHU9" s="1"/>
      <c r="SHV9" s="1"/>
      <c r="SHW9" s="1"/>
      <c r="SHX9" s="1"/>
      <c r="SHY9" s="1"/>
      <c r="SHZ9" s="1"/>
      <c r="SIA9" s="1"/>
      <c r="SIB9" s="1"/>
      <c r="SIC9" s="1"/>
      <c r="SID9" s="1"/>
      <c r="SIE9" s="1"/>
      <c r="SIF9" s="1"/>
      <c r="SIG9" s="1"/>
      <c r="SIH9" s="1"/>
      <c r="SII9" s="1"/>
      <c r="SIJ9" s="1"/>
      <c r="SIK9" s="1"/>
      <c r="SIL9" s="1"/>
      <c r="SIM9" s="1"/>
      <c r="SIN9" s="1"/>
      <c r="SIO9" s="1"/>
      <c r="SIP9" s="1"/>
      <c r="SIQ9" s="1"/>
      <c r="SIR9" s="1"/>
      <c r="SIS9" s="1"/>
      <c r="SIT9" s="1"/>
      <c r="SIU9" s="1"/>
      <c r="SIV9" s="1"/>
      <c r="SIW9" s="1"/>
      <c r="SIX9" s="1"/>
      <c r="SIY9" s="1"/>
      <c r="SIZ9" s="1"/>
      <c r="SJA9" s="1"/>
      <c r="SJB9" s="1"/>
      <c r="SJC9" s="1"/>
      <c r="SJD9" s="1"/>
      <c r="SJE9" s="1"/>
      <c r="SJF9" s="1"/>
      <c r="SJG9" s="1"/>
      <c r="SJH9" s="1"/>
      <c r="SJI9" s="1"/>
      <c r="SJJ9" s="1"/>
      <c r="SJK9" s="1"/>
      <c r="SJL9" s="1"/>
      <c r="SJM9" s="1"/>
      <c r="SJN9" s="1"/>
      <c r="SJO9" s="1"/>
      <c r="SJP9" s="1"/>
      <c r="SJQ9" s="1"/>
      <c r="SJR9" s="1"/>
      <c r="SJS9" s="1"/>
      <c r="SJT9" s="1"/>
      <c r="SJU9" s="1"/>
      <c r="SJV9" s="1"/>
      <c r="SJW9" s="1"/>
      <c r="SJX9" s="1"/>
      <c r="SJY9" s="1"/>
      <c r="SJZ9" s="1"/>
      <c r="SKA9" s="1"/>
      <c r="SKB9" s="1"/>
      <c r="SKC9" s="1"/>
      <c r="SKD9" s="1"/>
      <c r="SKE9" s="1"/>
      <c r="SKF9" s="1"/>
      <c r="SKG9" s="1"/>
      <c r="SKH9" s="1"/>
      <c r="SKI9" s="1"/>
      <c r="SKJ9" s="1"/>
      <c r="SKK9" s="1"/>
      <c r="SKL9" s="1"/>
      <c r="SKM9" s="1"/>
      <c r="SKN9" s="1"/>
      <c r="SKO9" s="1"/>
      <c r="SKP9" s="1"/>
      <c r="SKQ9" s="1"/>
      <c r="SKR9" s="1"/>
      <c r="SKS9" s="1"/>
      <c r="SKT9" s="1"/>
      <c r="SKU9" s="1"/>
      <c r="SKV9" s="1"/>
      <c r="SKW9" s="1"/>
      <c r="SKX9" s="1"/>
      <c r="SKY9" s="1"/>
      <c r="SKZ9" s="1"/>
      <c r="SLA9" s="1"/>
      <c r="SLB9" s="1"/>
      <c r="SLC9" s="1"/>
      <c r="SLD9" s="1"/>
      <c r="SLE9" s="1"/>
      <c r="SLF9" s="1"/>
      <c r="SLG9" s="1"/>
      <c r="SLH9" s="1"/>
      <c r="SLI9" s="1"/>
      <c r="SLJ9" s="1"/>
      <c r="SLK9" s="1"/>
      <c r="SLL9" s="1"/>
      <c r="SLM9" s="1"/>
      <c r="SLN9" s="1"/>
      <c r="SLO9" s="1"/>
      <c r="SLP9" s="1"/>
      <c r="SLQ9" s="1"/>
      <c r="SLR9" s="1"/>
      <c r="SLS9" s="1"/>
      <c r="SLT9" s="1"/>
      <c r="SLU9" s="1"/>
      <c r="SLV9" s="1"/>
      <c r="SLW9" s="1"/>
      <c r="SLX9" s="1"/>
      <c r="SLY9" s="1"/>
      <c r="SLZ9" s="1"/>
      <c r="SMA9" s="1"/>
      <c r="SMB9" s="1"/>
      <c r="SMC9" s="1"/>
      <c r="SMD9" s="1"/>
      <c r="SME9" s="1"/>
      <c r="SMF9" s="1"/>
      <c r="SMG9" s="1"/>
      <c r="SMH9" s="1"/>
      <c r="SMI9" s="1"/>
      <c r="SMJ9" s="1"/>
      <c r="SMK9" s="1"/>
      <c r="SML9" s="1"/>
      <c r="SMM9" s="1"/>
      <c r="SMN9" s="1"/>
      <c r="SMO9" s="1"/>
      <c r="SMP9" s="1"/>
      <c r="SMQ9" s="1"/>
      <c r="SMR9" s="1"/>
      <c r="SMS9" s="1"/>
      <c r="SMT9" s="1"/>
      <c r="SMU9" s="1"/>
      <c r="SMV9" s="1"/>
      <c r="SMW9" s="1"/>
      <c r="SMX9" s="1"/>
      <c r="SMY9" s="1"/>
      <c r="SMZ9" s="1"/>
      <c r="SNA9" s="1"/>
      <c r="SNB9" s="1"/>
      <c r="SNC9" s="1"/>
      <c r="SND9" s="1"/>
      <c r="SNE9" s="1"/>
      <c r="SNF9" s="1"/>
      <c r="SNG9" s="1"/>
      <c r="SNH9" s="1"/>
      <c r="SNI9" s="1"/>
      <c r="SNJ9" s="1"/>
      <c r="SNK9" s="1"/>
      <c r="SNL9" s="1"/>
      <c r="SNM9" s="1"/>
      <c r="SNN9" s="1"/>
      <c r="SNO9" s="1"/>
      <c r="SNP9" s="1"/>
      <c r="SNQ9" s="1"/>
      <c r="SNR9" s="1"/>
      <c r="SNS9" s="1"/>
      <c r="SNT9" s="1"/>
      <c r="SNU9" s="1"/>
      <c r="SNV9" s="1"/>
      <c r="SNW9" s="1"/>
      <c r="SNX9" s="1"/>
      <c r="SNY9" s="1"/>
      <c r="SNZ9" s="1"/>
      <c r="SOA9" s="1"/>
      <c r="SOB9" s="1"/>
      <c r="SOC9" s="1"/>
      <c r="SOD9" s="1"/>
      <c r="SOE9" s="1"/>
      <c r="SOF9" s="1"/>
      <c r="SOG9" s="1"/>
      <c r="SOH9" s="1"/>
      <c r="SOI9" s="1"/>
      <c r="SOJ9" s="1"/>
      <c r="SOK9" s="1"/>
      <c r="SOL9" s="1"/>
      <c r="SOM9" s="1"/>
      <c r="SON9" s="1"/>
      <c r="SOO9" s="1"/>
      <c r="SOP9" s="1"/>
      <c r="SOQ9" s="1"/>
      <c r="SOR9" s="1"/>
      <c r="SOS9" s="1"/>
      <c r="SOT9" s="1"/>
      <c r="SOU9" s="1"/>
      <c r="SOV9" s="1"/>
      <c r="SOW9" s="1"/>
      <c r="SOX9" s="1"/>
      <c r="SOY9" s="1"/>
      <c r="SOZ9" s="1"/>
      <c r="SPA9" s="1"/>
      <c r="SPB9" s="1"/>
      <c r="SPC9" s="1"/>
      <c r="SPD9" s="1"/>
      <c r="SPE9" s="1"/>
      <c r="SPF9" s="1"/>
      <c r="SPG9" s="1"/>
      <c r="SPH9" s="1"/>
      <c r="SPI9" s="1"/>
      <c r="SPJ9" s="1"/>
      <c r="SPK9" s="1"/>
      <c r="SPL9" s="1"/>
      <c r="SPM9" s="1"/>
      <c r="SPN9" s="1"/>
      <c r="SPO9" s="1"/>
      <c r="SPP9" s="1"/>
      <c r="SPQ9" s="1"/>
      <c r="SPR9" s="1"/>
      <c r="SPS9" s="1"/>
      <c r="SPT9" s="1"/>
      <c r="SPU9" s="1"/>
      <c r="SPV9" s="1"/>
      <c r="SPW9" s="1"/>
      <c r="SPX9" s="1"/>
      <c r="SPY9" s="1"/>
      <c r="SPZ9" s="1"/>
      <c r="SQA9" s="1"/>
      <c r="SQB9" s="1"/>
      <c r="SQC9" s="1"/>
      <c r="SQD9" s="1"/>
      <c r="SQE9" s="1"/>
      <c r="SQF9" s="1"/>
      <c r="SQG9" s="1"/>
      <c r="SQH9" s="1"/>
      <c r="SQI9" s="1"/>
      <c r="SQJ9" s="1"/>
      <c r="SQK9" s="1"/>
      <c r="SQL9" s="1"/>
      <c r="SQM9" s="1"/>
      <c r="SQN9" s="1"/>
      <c r="SQO9" s="1"/>
      <c r="SQP9" s="1"/>
      <c r="SQQ9" s="1"/>
      <c r="SQR9" s="1"/>
      <c r="SQS9" s="1"/>
      <c r="SQT9" s="1"/>
      <c r="SQU9" s="1"/>
      <c r="SQV9" s="1"/>
      <c r="SQW9" s="1"/>
      <c r="SQX9" s="1"/>
      <c r="SQY9" s="1"/>
      <c r="SQZ9" s="1"/>
      <c r="SRA9" s="1"/>
      <c r="SRB9" s="1"/>
      <c r="SRC9" s="1"/>
      <c r="SRD9" s="1"/>
      <c r="SRE9" s="1"/>
      <c r="SRF9" s="1"/>
      <c r="SRG9" s="1"/>
      <c r="SRH9" s="1"/>
      <c r="SRI9" s="1"/>
      <c r="SRJ9" s="1"/>
      <c r="SRK9" s="1"/>
      <c r="SRL9" s="1"/>
      <c r="SRM9" s="1"/>
      <c r="SRN9" s="1"/>
      <c r="SRO9" s="1"/>
      <c r="SRP9" s="1"/>
      <c r="SRQ9" s="1"/>
      <c r="SRR9" s="1"/>
      <c r="SRS9" s="1"/>
      <c r="SRT9" s="1"/>
      <c r="SRU9" s="1"/>
      <c r="SRV9" s="1"/>
      <c r="SRW9" s="1"/>
      <c r="SRX9" s="1"/>
      <c r="SRY9" s="1"/>
      <c r="SRZ9" s="1"/>
      <c r="SSA9" s="1"/>
      <c r="SSB9" s="1"/>
      <c r="SSC9" s="1"/>
      <c r="SSD9" s="1"/>
      <c r="SSE9" s="1"/>
      <c r="SSF9" s="1"/>
      <c r="SSG9" s="1"/>
      <c r="SSH9" s="1"/>
      <c r="SSI9" s="1"/>
      <c r="SSJ9" s="1"/>
      <c r="SSK9" s="1"/>
      <c r="SSL9" s="1"/>
      <c r="SSM9" s="1"/>
      <c r="SSN9" s="1"/>
      <c r="SSO9" s="1"/>
      <c r="SSP9" s="1"/>
      <c r="SSQ9" s="1"/>
      <c r="SSR9" s="1"/>
      <c r="SSS9" s="1"/>
      <c r="SST9" s="1"/>
      <c r="SSU9" s="1"/>
      <c r="SSV9" s="1"/>
      <c r="SSW9" s="1"/>
      <c r="SSX9" s="1"/>
      <c r="SSY9" s="1"/>
      <c r="SSZ9" s="1"/>
      <c r="STA9" s="1"/>
      <c r="STB9" s="1"/>
      <c r="STC9" s="1"/>
      <c r="STD9" s="1"/>
      <c r="STE9" s="1"/>
      <c r="STF9" s="1"/>
      <c r="STG9" s="1"/>
      <c r="STH9" s="1"/>
      <c r="STI9" s="1"/>
      <c r="STJ9" s="1"/>
      <c r="STK9" s="1"/>
      <c r="STL9" s="1"/>
      <c r="STM9" s="1"/>
      <c r="STN9" s="1"/>
      <c r="STO9" s="1"/>
      <c r="STP9" s="1"/>
      <c r="STQ9" s="1"/>
      <c r="STR9" s="1"/>
      <c r="STS9" s="1"/>
      <c r="STT9" s="1"/>
      <c r="STU9" s="1"/>
      <c r="STV9" s="1"/>
      <c r="STW9" s="1"/>
      <c r="STX9" s="1"/>
      <c r="STY9" s="1"/>
      <c r="STZ9" s="1"/>
      <c r="SUA9" s="1"/>
      <c r="SUB9" s="1"/>
      <c r="SUC9" s="1"/>
      <c r="SUD9" s="1"/>
      <c r="SUE9" s="1"/>
      <c r="SUF9" s="1"/>
      <c r="SUG9" s="1"/>
      <c r="SUH9" s="1"/>
      <c r="SUI9" s="1"/>
      <c r="SUJ9" s="1"/>
      <c r="SUK9" s="1"/>
      <c r="SUL9" s="1"/>
      <c r="SUM9" s="1"/>
      <c r="SUN9" s="1"/>
      <c r="SUO9" s="1"/>
      <c r="SUP9" s="1"/>
      <c r="SUQ9" s="1"/>
      <c r="SUR9" s="1"/>
      <c r="SUS9" s="1"/>
      <c r="SUT9" s="1"/>
      <c r="SUU9" s="1"/>
      <c r="SUV9" s="1"/>
      <c r="SUW9" s="1"/>
      <c r="SUX9" s="1"/>
      <c r="SUY9" s="1"/>
      <c r="SUZ9" s="1"/>
      <c r="SVA9" s="1"/>
      <c r="SVB9" s="1"/>
      <c r="SVC9" s="1"/>
      <c r="SVD9" s="1"/>
      <c r="SVE9" s="1"/>
      <c r="SVF9" s="1"/>
      <c r="SVG9" s="1"/>
      <c r="SVH9" s="1"/>
      <c r="SVI9" s="1"/>
      <c r="SVJ9" s="1"/>
      <c r="SVK9" s="1"/>
      <c r="SVL9" s="1"/>
      <c r="SVM9" s="1"/>
      <c r="SVN9" s="1"/>
      <c r="SVO9" s="1"/>
      <c r="SVP9" s="1"/>
      <c r="SVQ9" s="1"/>
      <c r="SVR9" s="1"/>
      <c r="SVS9" s="1"/>
      <c r="SVT9" s="1"/>
      <c r="SVU9" s="1"/>
      <c r="SVV9" s="1"/>
      <c r="SVW9" s="1"/>
      <c r="SVX9" s="1"/>
      <c r="SVY9" s="1"/>
      <c r="SVZ9" s="1"/>
      <c r="SWA9" s="1"/>
      <c r="SWB9" s="1"/>
      <c r="SWC9" s="1"/>
      <c r="SWD9" s="1"/>
      <c r="SWE9" s="1"/>
      <c r="SWF9" s="1"/>
      <c r="SWG9" s="1"/>
      <c r="SWH9" s="1"/>
      <c r="SWI9" s="1"/>
      <c r="SWJ9" s="1"/>
      <c r="SWK9" s="1"/>
      <c r="SWL9" s="1"/>
      <c r="SWM9" s="1"/>
      <c r="SWN9" s="1"/>
      <c r="SWO9" s="1"/>
      <c r="SWP9" s="1"/>
      <c r="SWQ9" s="1"/>
      <c r="SWR9" s="1"/>
      <c r="SWS9" s="1"/>
      <c r="SWT9" s="1"/>
      <c r="SWU9" s="1"/>
      <c r="SWV9" s="1"/>
      <c r="SWW9" s="1"/>
      <c r="SWX9" s="1"/>
      <c r="SWY9" s="1"/>
      <c r="SWZ9" s="1"/>
      <c r="SXA9" s="1"/>
      <c r="SXB9" s="1"/>
      <c r="SXC9" s="1"/>
      <c r="SXD9" s="1"/>
      <c r="SXE9" s="1"/>
      <c r="SXF9" s="1"/>
      <c r="SXG9" s="1"/>
      <c r="SXH9" s="1"/>
      <c r="SXI9" s="1"/>
      <c r="SXJ9" s="1"/>
      <c r="SXK9" s="1"/>
      <c r="SXL9" s="1"/>
      <c r="SXM9" s="1"/>
      <c r="SXN9" s="1"/>
      <c r="SXO9" s="1"/>
      <c r="SXP9" s="1"/>
      <c r="SXQ9" s="1"/>
      <c r="SXR9" s="1"/>
      <c r="SXS9" s="1"/>
      <c r="SXT9" s="1"/>
      <c r="SXU9" s="1"/>
      <c r="SXV9" s="1"/>
      <c r="SXW9" s="1"/>
      <c r="SXX9" s="1"/>
      <c r="SXY9" s="1"/>
      <c r="SXZ9" s="1"/>
      <c r="SYA9" s="1"/>
      <c r="SYB9" s="1"/>
      <c r="SYC9" s="1"/>
      <c r="SYD9" s="1"/>
      <c r="SYE9" s="1"/>
      <c r="SYF9" s="1"/>
      <c r="SYG9" s="1"/>
      <c r="SYH9" s="1"/>
      <c r="SYI9" s="1"/>
      <c r="SYJ9" s="1"/>
      <c r="SYK9" s="1"/>
      <c r="SYL9" s="1"/>
      <c r="SYM9" s="1"/>
      <c r="SYN9" s="1"/>
      <c r="SYO9" s="1"/>
      <c r="SYP9" s="1"/>
      <c r="SYQ9" s="1"/>
      <c r="SYR9" s="1"/>
      <c r="SYS9" s="1"/>
      <c r="SYT9" s="1"/>
      <c r="SYU9" s="1"/>
      <c r="SYV9" s="1"/>
      <c r="SYW9" s="1"/>
      <c r="SYX9" s="1"/>
      <c r="SYY9" s="1"/>
      <c r="SYZ9" s="1"/>
      <c r="SZA9" s="1"/>
      <c r="SZB9" s="1"/>
      <c r="SZC9" s="1"/>
      <c r="SZD9" s="1"/>
      <c r="SZE9" s="1"/>
      <c r="SZF9" s="1"/>
      <c r="SZG9" s="1"/>
      <c r="SZH9" s="1"/>
      <c r="SZI9" s="1"/>
      <c r="SZJ9" s="1"/>
      <c r="SZK9" s="1"/>
      <c r="SZL9" s="1"/>
      <c r="SZM9" s="1"/>
      <c r="SZN9" s="1"/>
      <c r="SZO9" s="1"/>
      <c r="SZP9" s="1"/>
      <c r="SZQ9" s="1"/>
      <c r="SZR9" s="1"/>
      <c r="SZS9" s="1"/>
      <c r="SZT9" s="1"/>
      <c r="SZU9" s="1"/>
      <c r="SZV9" s="1"/>
      <c r="SZW9" s="1"/>
      <c r="SZX9" s="1"/>
      <c r="SZY9" s="1"/>
      <c r="SZZ9" s="1"/>
      <c r="TAA9" s="1"/>
      <c r="TAB9" s="1"/>
      <c r="TAC9" s="1"/>
      <c r="TAD9" s="1"/>
      <c r="TAE9" s="1"/>
      <c r="TAF9" s="1"/>
      <c r="TAG9" s="1"/>
      <c r="TAH9" s="1"/>
      <c r="TAI9" s="1"/>
      <c r="TAJ9" s="1"/>
      <c r="TAK9" s="1"/>
      <c r="TAL9" s="1"/>
      <c r="TAM9" s="1"/>
      <c r="TAN9" s="1"/>
      <c r="TAO9" s="1"/>
      <c r="TAP9" s="1"/>
      <c r="TAQ9" s="1"/>
      <c r="TAR9" s="1"/>
      <c r="TAS9" s="1"/>
      <c r="TAT9" s="1"/>
      <c r="TAU9" s="1"/>
      <c r="TAV9" s="1"/>
      <c r="TAW9" s="1"/>
      <c r="TAX9" s="1"/>
      <c r="TAY9" s="1"/>
      <c r="TAZ9" s="1"/>
      <c r="TBA9" s="1"/>
      <c r="TBB9" s="1"/>
      <c r="TBC9" s="1"/>
      <c r="TBD9" s="1"/>
      <c r="TBE9" s="1"/>
      <c r="TBF9" s="1"/>
      <c r="TBG9" s="1"/>
      <c r="TBH9" s="1"/>
      <c r="TBI9" s="1"/>
      <c r="TBJ9" s="1"/>
      <c r="TBK9" s="1"/>
      <c r="TBL9" s="1"/>
      <c r="TBM9" s="1"/>
      <c r="TBN9" s="1"/>
      <c r="TBO9" s="1"/>
      <c r="TBP9" s="1"/>
      <c r="TBQ9" s="1"/>
      <c r="TBR9" s="1"/>
      <c r="TBS9" s="1"/>
      <c r="TBT9" s="1"/>
      <c r="TBU9" s="1"/>
      <c r="TBV9" s="1"/>
      <c r="TBW9" s="1"/>
      <c r="TBX9" s="1"/>
      <c r="TBY9" s="1"/>
      <c r="TBZ9" s="1"/>
      <c r="TCA9" s="1"/>
      <c r="TCB9" s="1"/>
      <c r="TCC9" s="1"/>
      <c r="TCD9" s="1"/>
      <c r="TCE9" s="1"/>
      <c r="TCF9" s="1"/>
      <c r="TCG9" s="1"/>
      <c r="TCH9" s="1"/>
      <c r="TCI9" s="1"/>
      <c r="TCJ9" s="1"/>
      <c r="TCK9" s="1"/>
      <c r="TCL9" s="1"/>
      <c r="TCM9" s="1"/>
      <c r="TCN9" s="1"/>
      <c r="TCO9" s="1"/>
      <c r="TCP9" s="1"/>
      <c r="TCQ9" s="1"/>
      <c r="TCR9" s="1"/>
      <c r="TCS9" s="1"/>
      <c r="TCT9" s="1"/>
      <c r="TCU9" s="1"/>
      <c r="TCV9" s="1"/>
      <c r="TCW9" s="1"/>
      <c r="TCX9" s="1"/>
      <c r="TCY9" s="1"/>
      <c r="TCZ9" s="1"/>
      <c r="TDA9" s="1"/>
      <c r="TDB9" s="1"/>
      <c r="TDC9" s="1"/>
      <c r="TDD9" s="1"/>
      <c r="TDE9" s="1"/>
      <c r="TDF9" s="1"/>
      <c r="TDG9" s="1"/>
      <c r="TDH9" s="1"/>
      <c r="TDI9" s="1"/>
      <c r="TDJ9" s="1"/>
      <c r="TDK9" s="1"/>
      <c r="TDL9" s="1"/>
      <c r="TDM9" s="1"/>
      <c r="TDN9" s="1"/>
      <c r="TDO9" s="1"/>
      <c r="TDP9" s="1"/>
      <c r="TDQ9" s="1"/>
      <c r="TDR9" s="1"/>
      <c r="TDS9" s="1"/>
      <c r="TDT9" s="1"/>
      <c r="TDU9" s="1"/>
      <c r="TDV9" s="1"/>
      <c r="TDW9" s="1"/>
      <c r="TDX9" s="1"/>
      <c r="TDY9" s="1"/>
      <c r="TDZ9" s="1"/>
      <c r="TEA9" s="1"/>
      <c r="TEB9" s="1"/>
      <c r="TEC9" s="1"/>
      <c r="TED9" s="1"/>
      <c r="TEE9" s="1"/>
      <c r="TEF9" s="1"/>
      <c r="TEG9" s="1"/>
      <c r="TEH9" s="1"/>
      <c r="TEI9" s="1"/>
      <c r="TEJ9" s="1"/>
      <c r="TEK9" s="1"/>
      <c r="TEL9" s="1"/>
      <c r="TEM9" s="1"/>
      <c r="TEN9" s="1"/>
      <c r="TEO9" s="1"/>
      <c r="TEP9" s="1"/>
      <c r="TEQ9" s="1"/>
      <c r="TER9" s="1"/>
      <c r="TES9" s="1"/>
      <c r="TET9" s="1"/>
      <c r="TEU9" s="1"/>
      <c r="TEV9" s="1"/>
      <c r="TEW9" s="1"/>
      <c r="TEX9" s="1"/>
      <c r="TEY9" s="1"/>
      <c r="TEZ9" s="1"/>
      <c r="TFA9" s="1"/>
      <c r="TFB9" s="1"/>
      <c r="TFC9" s="1"/>
      <c r="TFD9" s="1"/>
      <c r="TFE9" s="1"/>
      <c r="TFF9" s="1"/>
      <c r="TFG9" s="1"/>
      <c r="TFH9" s="1"/>
      <c r="TFI9" s="1"/>
      <c r="TFJ9" s="1"/>
      <c r="TFK9" s="1"/>
      <c r="TFL9" s="1"/>
      <c r="TFM9" s="1"/>
      <c r="TFN9" s="1"/>
      <c r="TFO9" s="1"/>
      <c r="TFP9" s="1"/>
      <c r="TFQ9" s="1"/>
      <c r="TFR9" s="1"/>
      <c r="TFS9" s="1"/>
      <c r="TFT9" s="1"/>
      <c r="TFU9" s="1"/>
      <c r="TFV9" s="1"/>
      <c r="TFW9" s="1"/>
      <c r="TFX9" s="1"/>
      <c r="TFY9" s="1"/>
      <c r="TFZ9" s="1"/>
      <c r="TGA9" s="1"/>
      <c r="TGB9" s="1"/>
      <c r="TGC9" s="1"/>
      <c r="TGD9" s="1"/>
      <c r="TGE9" s="1"/>
      <c r="TGF9" s="1"/>
      <c r="TGG9" s="1"/>
      <c r="TGH9" s="1"/>
      <c r="TGI9" s="1"/>
      <c r="TGJ9" s="1"/>
      <c r="TGK9" s="1"/>
      <c r="TGL9" s="1"/>
      <c r="TGM9" s="1"/>
      <c r="TGN9" s="1"/>
      <c r="TGO9" s="1"/>
      <c r="TGP9" s="1"/>
      <c r="TGQ9" s="1"/>
      <c r="TGR9" s="1"/>
      <c r="TGS9" s="1"/>
      <c r="TGT9" s="1"/>
      <c r="TGU9" s="1"/>
      <c r="TGV9" s="1"/>
      <c r="TGW9" s="1"/>
      <c r="TGX9" s="1"/>
      <c r="TGY9" s="1"/>
      <c r="TGZ9" s="1"/>
      <c r="THA9" s="1"/>
      <c r="THB9" s="1"/>
      <c r="THC9" s="1"/>
      <c r="THD9" s="1"/>
      <c r="THE9" s="1"/>
      <c r="THF9" s="1"/>
      <c r="THG9" s="1"/>
      <c r="THH9" s="1"/>
      <c r="THI9" s="1"/>
      <c r="THJ9" s="1"/>
      <c r="THK9" s="1"/>
      <c r="THL9" s="1"/>
      <c r="THM9" s="1"/>
      <c r="THN9" s="1"/>
      <c r="THO9" s="1"/>
      <c r="THP9" s="1"/>
      <c r="THQ9" s="1"/>
      <c r="THR9" s="1"/>
      <c r="THS9" s="1"/>
      <c r="THT9" s="1"/>
      <c r="THU9" s="1"/>
      <c r="THV9" s="1"/>
      <c r="THW9" s="1"/>
      <c r="THX9" s="1"/>
      <c r="THY9" s="1"/>
      <c r="THZ9" s="1"/>
      <c r="TIA9" s="1"/>
      <c r="TIB9" s="1"/>
      <c r="TIC9" s="1"/>
      <c r="TID9" s="1"/>
      <c r="TIE9" s="1"/>
      <c r="TIF9" s="1"/>
      <c r="TIG9" s="1"/>
      <c r="TIH9" s="1"/>
      <c r="TII9" s="1"/>
      <c r="TIJ9" s="1"/>
      <c r="TIK9" s="1"/>
      <c r="TIL9" s="1"/>
      <c r="TIM9" s="1"/>
      <c r="TIN9" s="1"/>
      <c r="TIO9" s="1"/>
      <c r="TIP9" s="1"/>
      <c r="TIQ9" s="1"/>
      <c r="TIR9" s="1"/>
      <c r="TIS9" s="1"/>
      <c r="TIT9" s="1"/>
      <c r="TIU9" s="1"/>
      <c r="TIV9" s="1"/>
      <c r="TIW9" s="1"/>
      <c r="TIX9" s="1"/>
      <c r="TIY9" s="1"/>
      <c r="TIZ9" s="1"/>
      <c r="TJA9" s="1"/>
      <c r="TJB9" s="1"/>
      <c r="TJC9" s="1"/>
      <c r="TJD9" s="1"/>
      <c r="TJE9" s="1"/>
      <c r="TJF9" s="1"/>
      <c r="TJG9" s="1"/>
      <c r="TJH9" s="1"/>
      <c r="TJI9" s="1"/>
      <c r="TJJ9" s="1"/>
      <c r="TJK9" s="1"/>
      <c r="TJL9" s="1"/>
      <c r="TJM9" s="1"/>
      <c r="TJN9" s="1"/>
      <c r="TJO9" s="1"/>
      <c r="TJP9" s="1"/>
      <c r="TJQ9" s="1"/>
      <c r="TJR9" s="1"/>
      <c r="TJS9" s="1"/>
      <c r="TJT9" s="1"/>
      <c r="TJU9" s="1"/>
      <c r="TJV9" s="1"/>
      <c r="TJW9" s="1"/>
      <c r="TJX9" s="1"/>
      <c r="TJY9" s="1"/>
      <c r="TJZ9" s="1"/>
      <c r="TKA9" s="1"/>
      <c r="TKB9" s="1"/>
      <c r="TKC9" s="1"/>
      <c r="TKD9" s="1"/>
      <c r="TKE9" s="1"/>
      <c r="TKF9" s="1"/>
      <c r="TKG9" s="1"/>
      <c r="TKH9" s="1"/>
      <c r="TKI9" s="1"/>
      <c r="TKJ9" s="1"/>
      <c r="TKK9" s="1"/>
      <c r="TKL9" s="1"/>
      <c r="TKM9" s="1"/>
      <c r="TKN9" s="1"/>
      <c r="TKO9" s="1"/>
      <c r="TKP9" s="1"/>
      <c r="TKQ9" s="1"/>
      <c r="TKR9" s="1"/>
      <c r="TKS9" s="1"/>
      <c r="TKT9" s="1"/>
      <c r="TKU9" s="1"/>
      <c r="TKV9" s="1"/>
      <c r="TKW9" s="1"/>
      <c r="TKX9" s="1"/>
      <c r="TKY9" s="1"/>
      <c r="TKZ9" s="1"/>
      <c r="TLA9" s="1"/>
      <c r="TLB9" s="1"/>
      <c r="TLC9" s="1"/>
      <c r="TLD9" s="1"/>
      <c r="TLE9" s="1"/>
      <c r="TLF9" s="1"/>
      <c r="TLG9" s="1"/>
      <c r="TLH9" s="1"/>
      <c r="TLI9" s="1"/>
      <c r="TLJ9" s="1"/>
      <c r="TLK9" s="1"/>
      <c r="TLL9" s="1"/>
      <c r="TLM9" s="1"/>
      <c r="TLN9" s="1"/>
      <c r="TLO9" s="1"/>
      <c r="TLP9" s="1"/>
      <c r="TLQ9" s="1"/>
      <c r="TLR9" s="1"/>
      <c r="TLS9" s="1"/>
      <c r="TLT9" s="1"/>
      <c r="TLU9" s="1"/>
      <c r="TLV9" s="1"/>
      <c r="TLW9" s="1"/>
      <c r="TLX9" s="1"/>
      <c r="TLY9" s="1"/>
      <c r="TLZ9" s="1"/>
      <c r="TMA9" s="1"/>
      <c r="TMB9" s="1"/>
      <c r="TMC9" s="1"/>
      <c r="TMD9" s="1"/>
      <c r="TME9" s="1"/>
      <c r="TMF9" s="1"/>
      <c r="TMG9" s="1"/>
      <c r="TMH9" s="1"/>
      <c r="TMI9" s="1"/>
      <c r="TMJ9" s="1"/>
      <c r="TMK9" s="1"/>
      <c r="TML9" s="1"/>
      <c r="TMM9" s="1"/>
      <c r="TMN9" s="1"/>
      <c r="TMO9" s="1"/>
      <c r="TMP9" s="1"/>
      <c r="TMQ9" s="1"/>
      <c r="TMR9" s="1"/>
      <c r="TMS9" s="1"/>
      <c r="TMT9" s="1"/>
      <c r="TMU9" s="1"/>
      <c r="TMV9" s="1"/>
      <c r="TMW9" s="1"/>
      <c r="TMX9" s="1"/>
      <c r="TMY9" s="1"/>
      <c r="TMZ9" s="1"/>
      <c r="TNA9" s="1"/>
      <c r="TNB9" s="1"/>
      <c r="TNC9" s="1"/>
      <c r="TND9" s="1"/>
      <c r="TNE9" s="1"/>
      <c r="TNF9" s="1"/>
      <c r="TNG9" s="1"/>
      <c r="TNH9" s="1"/>
      <c r="TNI9" s="1"/>
      <c r="TNJ9" s="1"/>
      <c r="TNK9" s="1"/>
      <c r="TNL9" s="1"/>
      <c r="TNM9" s="1"/>
      <c r="TNN9" s="1"/>
      <c r="TNO9" s="1"/>
      <c r="TNP9" s="1"/>
      <c r="TNQ9" s="1"/>
      <c r="TNR9" s="1"/>
      <c r="TNS9" s="1"/>
      <c r="TNT9" s="1"/>
      <c r="TNU9" s="1"/>
      <c r="TNV9" s="1"/>
      <c r="TNW9" s="1"/>
      <c r="TNX9" s="1"/>
      <c r="TNY9" s="1"/>
      <c r="TNZ9" s="1"/>
      <c r="TOA9" s="1"/>
      <c r="TOB9" s="1"/>
      <c r="TOC9" s="1"/>
      <c r="TOD9" s="1"/>
      <c r="TOE9" s="1"/>
      <c r="TOF9" s="1"/>
      <c r="TOG9" s="1"/>
      <c r="TOH9" s="1"/>
      <c r="TOI9" s="1"/>
      <c r="TOJ9" s="1"/>
      <c r="TOK9" s="1"/>
      <c r="TOL9" s="1"/>
      <c r="TOM9" s="1"/>
      <c r="TON9" s="1"/>
      <c r="TOO9" s="1"/>
      <c r="TOP9" s="1"/>
      <c r="TOQ9" s="1"/>
      <c r="TOR9" s="1"/>
      <c r="TOS9" s="1"/>
      <c r="TOT9" s="1"/>
      <c r="TOU9" s="1"/>
      <c r="TOV9" s="1"/>
      <c r="TOW9" s="1"/>
      <c r="TOX9" s="1"/>
      <c r="TOY9" s="1"/>
      <c r="TOZ9" s="1"/>
      <c r="TPA9" s="1"/>
      <c r="TPB9" s="1"/>
      <c r="TPC9" s="1"/>
      <c r="TPD9" s="1"/>
      <c r="TPE9" s="1"/>
      <c r="TPF9" s="1"/>
      <c r="TPG9" s="1"/>
      <c r="TPH9" s="1"/>
      <c r="TPI9" s="1"/>
      <c r="TPJ9" s="1"/>
      <c r="TPK9" s="1"/>
      <c r="TPL9" s="1"/>
      <c r="TPM9" s="1"/>
      <c r="TPN9" s="1"/>
      <c r="TPO9" s="1"/>
      <c r="TPP9" s="1"/>
      <c r="TPQ9" s="1"/>
      <c r="TPR9" s="1"/>
      <c r="TPS9" s="1"/>
      <c r="TPT9" s="1"/>
      <c r="TPU9" s="1"/>
      <c r="TPV9" s="1"/>
      <c r="TPW9" s="1"/>
      <c r="TPX9" s="1"/>
      <c r="TPY9" s="1"/>
      <c r="TPZ9" s="1"/>
      <c r="TQA9" s="1"/>
      <c r="TQB9" s="1"/>
      <c r="TQC9" s="1"/>
      <c r="TQD9" s="1"/>
      <c r="TQE9" s="1"/>
      <c r="TQF9" s="1"/>
      <c r="TQG9" s="1"/>
      <c r="TQH9" s="1"/>
      <c r="TQI9" s="1"/>
      <c r="TQJ9" s="1"/>
      <c r="TQK9" s="1"/>
      <c r="TQL9" s="1"/>
      <c r="TQM9" s="1"/>
      <c r="TQN9" s="1"/>
      <c r="TQO9" s="1"/>
      <c r="TQP9" s="1"/>
      <c r="TQQ9" s="1"/>
      <c r="TQR9" s="1"/>
      <c r="TQS9" s="1"/>
      <c r="TQT9" s="1"/>
      <c r="TQU9" s="1"/>
      <c r="TQV9" s="1"/>
      <c r="TQW9" s="1"/>
      <c r="TQX9" s="1"/>
      <c r="TQY9" s="1"/>
      <c r="TQZ9" s="1"/>
      <c r="TRA9" s="1"/>
      <c r="TRB9" s="1"/>
      <c r="TRC9" s="1"/>
      <c r="TRD9" s="1"/>
      <c r="TRE9" s="1"/>
      <c r="TRF9" s="1"/>
      <c r="TRG9" s="1"/>
      <c r="TRH9" s="1"/>
      <c r="TRI9" s="1"/>
      <c r="TRJ9" s="1"/>
      <c r="TRK9" s="1"/>
      <c r="TRL9" s="1"/>
      <c r="TRM9" s="1"/>
      <c r="TRN9" s="1"/>
      <c r="TRO9" s="1"/>
      <c r="TRP9" s="1"/>
      <c r="TRQ9" s="1"/>
      <c r="TRR9" s="1"/>
      <c r="TRS9" s="1"/>
      <c r="TRT9" s="1"/>
      <c r="TRU9" s="1"/>
      <c r="TRV9" s="1"/>
      <c r="TRW9" s="1"/>
      <c r="TRX9" s="1"/>
      <c r="TRY9" s="1"/>
      <c r="TRZ9" s="1"/>
      <c r="TSA9" s="1"/>
      <c r="TSB9" s="1"/>
      <c r="TSC9" s="1"/>
      <c r="TSD9" s="1"/>
      <c r="TSE9" s="1"/>
      <c r="TSF9" s="1"/>
      <c r="TSG9" s="1"/>
      <c r="TSH9" s="1"/>
      <c r="TSI9" s="1"/>
      <c r="TSJ9" s="1"/>
      <c r="TSK9" s="1"/>
      <c r="TSL9" s="1"/>
      <c r="TSM9" s="1"/>
      <c r="TSN9" s="1"/>
      <c r="TSO9" s="1"/>
      <c r="TSP9" s="1"/>
      <c r="TSQ9" s="1"/>
      <c r="TSR9" s="1"/>
      <c r="TSS9" s="1"/>
      <c r="TST9" s="1"/>
      <c r="TSU9" s="1"/>
      <c r="TSV9" s="1"/>
      <c r="TSW9" s="1"/>
      <c r="TSX9" s="1"/>
      <c r="TSY9" s="1"/>
      <c r="TSZ9" s="1"/>
      <c r="TTA9" s="1"/>
      <c r="TTB9" s="1"/>
      <c r="TTC9" s="1"/>
      <c r="TTD9" s="1"/>
      <c r="TTE9" s="1"/>
      <c r="TTF9" s="1"/>
      <c r="TTG9" s="1"/>
      <c r="TTH9" s="1"/>
      <c r="TTI9" s="1"/>
      <c r="TTJ9" s="1"/>
      <c r="TTK9" s="1"/>
      <c r="TTL9" s="1"/>
      <c r="TTM9" s="1"/>
      <c r="TTN9" s="1"/>
      <c r="TTO9" s="1"/>
      <c r="TTP9" s="1"/>
      <c r="TTQ9" s="1"/>
      <c r="TTR9" s="1"/>
      <c r="TTS9" s="1"/>
      <c r="TTT9" s="1"/>
      <c r="TTU9" s="1"/>
      <c r="TTV9" s="1"/>
      <c r="TTW9" s="1"/>
      <c r="TTX9" s="1"/>
      <c r="TTY9" s="1"/>
      <c r="TTZ9" s="1"/>
      <c r="TUA9" s="1"/>
      <c r="TUB9" s="1"/>
      <c r="TUC9" s="1"/>
      <c r="TUD9" s="1"/>
      <c r="TUE9" s="1"/>
      <c r="TUF9" s="1"/>
      <c r="TUG9" s="1"/>
      <c r="TUH9" s="1"/>
      <c r="TUI9" s="1"/>
      <c r="TUJ9" s="1"/>
      <c r="TUK9" s="1"/>
      <c r="TUL9" s="1"/>
      <c r="TUM9" s="1"/>
      <c r="TUN9" s="1"/>
      <c r="TUO9" s="1"/>
      <c r="TUP9" s="1"/>
      <c r="TUQ9" s="1"/>
      <c r="TUR9" s="1"/>
      <c r="TUS9" s="1"/>
      <c r="TUT9" s="1"/>
      <c r="TUU9" s="1"/>
      <c r="TUV9" s="1"/>
      <c r="TUW9" s="1"/>
      <c r="TUX9" s="1"/>
      <c r="TUY9" s="1"/>
      <c r="TUZ9" s="1"/>
      <c r="TVA9" s="1"/>
      <c r="TVB9" s="1"/>
      <c r="TVC9" s="1"/>
      <c r="TVD9" s="1"/>
      <c r="TVE9" s="1"/>
      <c r="TVF9" s="1"/>
      <c r="TVG9" s="1"/>
      <c r="TVH9" s="1"/>
      <c r="TVI9" s="1"/>
      <c r="TVJ9" s="1"/>
      <c r="TVK9" s="1"/>
      <c r="TVL9" s="1"/>
      <c r="TVM9" s="1"/>
      <c r="TVN9" s="1"/>
      <c r="TVO9" s="1"/>
      <c r="TVP9" s="1"/>
      <c r="TVQ9" s="1"/>
      <c r="TVR9" s="1"/>
      <c r="TVS9" s="1"/>
      <c r="TVT9" s="1"/>
      <c r="TVU9" s="1"/>
      <c r="TVV9" s="1"/>
      <c r="TVW9" s="1"/>
      <c r="TVX9" s="1"/>
      <c r="TVY9" s="1"/>
      <c r="TVZ9" s="1"/>
      <c r="TWA9" s="1"/>
      <c r="TWB9" s="1"/>
      <c r="TWC9" s="1"/>
      <c r="TWD9" s="1"/>
      <c r="TWE9" s="1"/>
      <c r="TWF9" s="1"/>
      <c r="TWG9" s="1"/>
      <c r="TWH9" s="1"/>
      <c r="TWI9" s="1"/>
      <c r="TWJ9" s="1"/>
      <c r="TWK9" s="1"/>
      <c r="TWL9" s="1"/>
      <c r="TWM9" s="1"/>
      <c r="TWN9" s="1"/>
      <c r="TWO9" s="1"/>
      <c r="TWP9" s="1"/>
      <c r="TWQ9" s="1"/>
      <c r="TWR9" s="1"/>
      <c r="TWS9" s="1"/>
      <c r="TWT9" s="1"/>
      <c r="TWU9" s="1"/>
      <c r="TWV9" s="1"/>
      <c r="TWW9" s="1"/>
      <c r="TWX9" s="1"/>
      <c r="TWY9" s="1"/>
      <c r="TWZ9" s="1"/>
      <c r="TXA9" s="1"/>
      <c r="TXB9" s="1"/>
      <c r="TXC9" s="1"/>
      <c r="TXD9" s="1"/>
      <c r="TXE9" s="1"/>
      <c r="TXF9" s="1"/>
      <c r="TXG9" s="1"/>
      <c r="TXH9" s="1"/>
      <c r="TXI9" s="1"/>
      <c r="TXJ9" s="1"/>
      <c r="TXK9" s="1"/>
      <c r="TXL9" s="1"/>
      <c r="TXM9" s="1"/>
      <c r="TXN9" s="1"/>
      <c r="TXO9" s="1"/>
      <c r="TXP9" s="1"/>
      <c r="TXQ9" s="1"/>
      <c r="TXR9" s="1"/>
      <c r="TXS9" s="1"/>
      <c r="TXT9" s="1"/>
      <c r="TXU9" s="1"/>
      <c r="TXV9" s="1"/>
      <c r="TXW9" s="1"/>
      <c r="TXX9" s="1"/>
      <c r="TXY9" s="1"/>
      <c r="TXZ9" s="1"/>
      <c r="TYA9" s="1"/>
      <c r="TYB9" s="1"/>
      <c r="TYC9" s="1"/>
      <c r="TYD9" s="1"/>
      <c r="TYE9" s="1"/>
      <c r="TYF9" s="1"/>
      <c r="TYG9" s="1"/>
      <c r="TYH9" s="1"/>
      <c r="TYI9" s="1"/>
      <c r="TYJ9" s="1"/>
      <c r="TYK9" s="1"/>
      <c r="TYL9" s="1"/>
      <c r="TYM9" s="1"/>
      <c r="TYN9" s="1"/>
      <c r="TYO9" s="1"/>
      <c r="TYP9" s="1"/>
      <c r="TYQ9" s="1"/>
      <c r="TYR9" s="1"/>
      <c r="TYS9" s="1"/>
      <c r="TYT9" s="1"/>
      <c r="TYU9" s="1"/>
      <c r="TYV9" s="1"/>
      <c r="TYW9" s="1"/>
      <c r="TYX9" s="1"/>
      <c r="TYY9" s="1"/>
      <c r="TYZ9" s="1"/>
      <c r="TZA9" s="1"/>
      <c r="TZB9" s="1"/>
      <c r="TZC9" s="1"/>
      <c r="TZD9" s="1"/>
      <c r="TZE9" s="1"/>
      <c r="TZF9" s="1"/>
      <c r="TZG9" s="1"/>
      <c r="TZH9" s="1"/>
      <c r="TZI9" s="1"/>
      <c r="TZJ9" s="1"/>
      <c r="TZK9" s="1"/>
      <c r="TZL9" s="1"/>
      <c r="TZM9" s="1"/>
      <c r="TZN9" s="1"/>
      <c r="TZO9" s="1"/>
      <c r="TZP9" s="1"/>
      <c r="TZQ9" s="1"/>
      <c r="TZR9" s="1"/>
      <c r="TZS9" s="1"/>
      <c r="TZT9" s="1"/>
      <c r="TZU9" s="1"/>
      <c r="TZV9" s="1"/>
      <c r="TZW9" s="1"/>
      <c r="TZX9" s="1"/>
      <c r="TZY9" s="1"/>
      <c r="TZZ9" s="1"/>
      <c r="UAA9" s="1"/>
      <c r="UAB9" s="1"/>
      <c r="UAC9" s="1"/>
      <c r="UAD9" s="1"/>
      <c r="UAE9" s="1"/>
      <c r="UAF9" s="1"/>
      <c r="UAG9" s="1"/>
      <c r="UAH9" s="1"/>
      <c r="UAI9" s="1"/>
      <c r="UAJ9" s="1"/>
      <c r="UAK9" s="1"/>
      <c r="UAL9" s="1"/>
      <c r="UAM9" s="1"/>
      <c r="UAN9" s="1"/>
      <c r="UAO9" s="1"/>
      <c r="UAP9" s="1"/>
      <c r="UAQ9" s="1"/>
      <c r="UAR9" s="1"/>
      <c r="UAS9" s="1"/>
      <c r="UAT9" s="1"/>
      <c r="UAU9" s="1"/>
      <c r="UAV9" s="1"/>
      <c r="UAW9" s="1"/>
      <c r="UAX9" s="1"/>
      <c r="UAY9" s="1"/>
      <c r="UAZ9" s="1"/>
      <c r="UBA9" s="1"/>
      <c r="UBB9" s="1"/>
      <c r="UBC9" s="1"/>
      <c r="UBD9" s="1"/>
      <c r="UBE9" s="1"/>
      <c r="UBF9" s="1"/>
      <c r="UBG9" s="1"/>
      <c r="UBH9" s="1"/>
      <c r="UBI9" s="1"/>
      <c r="UBJ9" s="1"/>
      <c r="UBK9" s="1"/>
      <c r="UBL9" s="1"/>
      <c r="UBM9" s="1"/>
      <c r="UBN9" s="1"/>
      <c r="UBO9" s="1"/>
      <c r="UBP9" s="1"/>
      <c r="UBQ9" s="1"/>
      <c r="UBR9" s="1"/>
      <c r="UBS9" s="1"/>
      <c r="UBT9" s="1"/>
      <c r="UBU9" s="1"/>
      <c r="UBV9" s="1"/>
      <c r="UBW9" s="1"/>
      <c r="UBX9" s="1"/>
      <c r="UBY9" s="1"/>
      <c r="UBZ9" s="1"/>
      <c r="UCA9" s="1"/>
      <c r="UCB9" s="1"/>
      <c r="UCC9" s="1"/>
      <c r="UCD9" s="1"/>
      <c r="UCE9" s="1"/>
      <c r="UCF9" s="1"/>
      <c r="UCG9" s="1"/>
      <c r="UCH9" s="1"/>
      <c r="UCI9" s="1"/>
      <c r="UCJ9" s="1"/>
      <c r="UCK9" s="1"/>
      <c r="UCL9" s="1"/>
      <c r="UCM9" s="1"/>
      <c r="UCN9" s="1"/>
      <c r="UCO9" s="1"/>
      <c r="UCP9" s="1"/>
      <c r="UCQ9" s="1"/>
      <c r="UCR9" s="1"/>
      <c r="UCS9" s="1"/>
      <c r="UCT9" s="1"/>
      <c r="UCU9" s="1"/>
      <c r="UCV9" s="1"/>
      <c r="UCW9" s="1"/>
      <c r="UCX9" s="1"/>
      <c r="UCY9" s="1"/>
      <c r="UCZ9" s="1"/>
      <c r="UDA9" s="1"/>
      <c r="UDB9" s="1"/>
      <c r="UDC9" s="1"/>
      <c r="UDD9" s="1"/>
      <c r="UDE9" s="1"/>
      <c r="UDF9" s="1"/>
      <c r="UDG9" s="1"/>
      <c r="UDH9" s="1"/>
      <c r="UDI9" s="1"/>
      <c r="UDJ9" s="1"/>
      <c r="UDK9" s="1"/>
      <c r="UDL9" s="1"/>
      <c r="UDM9" s="1"/>
      <c r="UDN9" s="1"/>
      <c r="UDO9" s="1"/>
      <c r="UDP9" s="1"/>
      <c r="UDQ9" s="1"/>
      <c r="UDR9" s="1"/>
      <c r="UDS9" s="1"/>
      <c r="UDT9" s="1"/>
      <c r="UDU9" s="1"/>
      <c r="UDV9" s="1"/>
      <c r="UDW9" s="1"/>
      <c r="UDX9" s="1"/>
      <c r="UDY9" s="1"/>
      <c r="UDZ9" s="1"/>
      <c r="UEA9" s="1"/>
      <c r="UEB9" s="1"/>
      <c r="UEC9" s="1"/>
      <c r="UED9" s="1"/>
      <c r="UEE9" s="1"/>
      <c r="UEF9" s="1"/>
      <c r="UEG9" s="1"/>
      <c r="UEH9" s="1"/>
      <c r="UEI9" s="1"/>
      <c r="UEJ9" s="1"/>
      <c r="UEK9" s="1"/>
      <c r="UEL9" s="1"/>
      <c r="UEM9" s="1"/>
      <c r="UEN9" s="1"/>
      <c r="UEO9" s="1"/>
      <c r="UEP9" s="1"/>
      <c r="UEQ9" s="1"/>
      <c r="UER9" s="1"/>
      <c r="UES9" s="1"/>
      <c r="UET9" s="1"/>
      <c r="UEU9" s="1"/>
      <c r="UEV9" s="1"/>
      <c r="UEW9" s="1"/>
      <c r="UEX9" s="1"/>
      <c r="UEY9" s="1"/>
      <c r="UEZ9" s="1"/>
      <c r="UFA9" s="1"/>
      <c r="UFB9" s="1"/>
      <c r="UFC9" s="1"/>
      <c r="UFD9" s="1"/>
      <c r="UFE9" s="1"/>
      <c r="UFF9" s="1"/>
      <c r="UFG9" s="1"/>
      <c r="UFH9" s="1"/>
      <c r="UFI9" s="1"/>
      <c r="UFJ9" s="1"/>
      <c r="UFK9" s="1"/>
      <c r="UFL9" s="1"/>
      <c r="UFM9" s="1"/>
      <c r="UFN9" s="1"/>
      <c r="UFO9" s="1"/>
      <c r="UFP9" s="1"/>
      <c r="UFQ9" s="1"/>
      <c r="UFR9" s="1"/>
      <c r="UFS9" s="1"/>
      <c r="UFT9" s="1"/>
      <c r="UFU9" s="1"/>
      <c r="UFV9" s="1"/>
      <c r="UFW9" s="1"/>
      <c r="UFX9" s="1"/>
      <c r="UFY9" s="1"/>
      <c r="UFZ9" s="1"/>
      <c r="UGA9" s="1"/>
      <c r="UGB9" s="1"/>
      <c r="UGC9" s="1"/>
      <c r="UGD9" s="1"/>
      <c r="UGE9" s="1"/>
      <c r="UGF9" s="1"/>
      <c r="UGG9" s="1"/>
      <c r="UGH9" s="1"/>
      <c r="UGI9" s="1"/>
      <c r="UGJ9" s="1"/>
      <c r="UGK9" s="1"/>
      <c r="UGL9" s="1"/>
      <c r="UGM9" s="1"/>
      <c r="UGN9" s="1"/>
      <c r="UGO9" s="1"/>
      <c r="UGP9" s="1"/>
      <c r="UGQ9" s="1"/>
      <c r="UGR9" s="1"/>
      <c r="UGS9" s="1"/>
      <c r="UGT9" s="1"/>
      <c r="UGU9" s="1"/>
      <c r="UGV9" s="1"/>
      <c r="UGW9" s="1"/>
      <c r="UGX9" s="1"/>
      <c r="UGY9" s="1"/>
      <c r="UGZ9" s="1"/>
      <c r="UHA9" s="1"/>
      <c r="UHB9" s="1"/>
      <c r="UHC9" s="1"/>
      <c r="UHD9" s="1"/>
      <c r="UHE9" s="1"/>
      <c r="UHF9" s="1"/>
      <c r="UHG9" s="1"/>
      <c r="UHH9" s="1"/>
      <c r="UHI9" s="1"/>
      <c r="UHJ9" s="1"/>
      <c r="UHK9" s="1"/>
      <c r="UHL9" s="1"/>
      <c r="UHM9" s="1"/>
      <c r="UHN9" s="1"/>
      <c r="UHO9" s="1"/>
      <c r="UHP9" s="1"/>
      <c r="UHQ9" s="1"/>
      <c r="UHR9" s="1"/>
      <c r="UHS9" s="1"/>
      <c r="UHT9" s="1"/>
      <c r="UHU9" s="1"/>
      <c r="UHV9" s="1"/>
      <c r="UHW9" s="1"/>
      <c r="UHX9" s="1"/>
      <c r="UHY9" s="1"/>
      <c r="UHZ9" s="1"/>
      <c r="UIA9" s="1"/>
      <c r="UIB9" s="1"/>
      <c r="UIC9" s="1"/>
      <c r="UID9" s="1"/>
      <c r="UIE9" s="1"/>
      <c r="UIF9" s="1"/>
      <c r="UIG9" s="1"/>
      <c r="UIH9" s="1"/>
      <c r="UII9" s="1"/>
      <c r="UIJ9" s="1"/>
      <c r="UIK9" s="1"/>
      <c r="UIL9" s="1"/>
      <c r="UIM9" s="1"/>
      <c r="UIN9" s="1"/>
      <c r="UIO9" s="1"/>
      <c r="UIP9" s="1"/>
      <c r="UIQ9" s="1"/>
      <c r="UIR9" s="1"/>
      <c r="UIS9" s="1"/>
      <c r="UIT9" s="1"/>
      <c r="UIU9" s="1"/>
      <c r="UIV9" s="1"/>
      <c r="UIW9" s="1"/>
      <c r="UIX9" s="1"/>
      <c r="UIY9" s="1"/>
      <c r="UIZ9" s="1"/>
      <c r="UJA9" s="1"/>
      <c r="UJB9" s="1"/>
      <c r="UJC9" s="1"/>
      <c r="UJD9" s="1"/>
      <c r="UJE9" s="1"/>
      <c r="UJF9" s="1"/>
      <c r="UJG9" s="1"/>
      <c r="UJH9" s="1"/>
      <c r="UJI9" s="1"/>
      <c r="UJJ9" s="1"/>
      <c r="UJK9" s="1"/>
      <c r="UJL9" s="1"/>
      <c r="UJM9" s="1"/>
      <c r="UJN9" s="1"/>
      <c r="UJO9" s="1"/>
      <c r="UJP9" s="1"/>
      <c r="UJQ9" s="1"/>
      <c r="UJR9" s="1"/>
      <c r="UJS9" s="1"/>
      <c r="UJT9" s="1"/>
      <c r="UJU9" s="1"/>
      <c r="UJV9" s="1"/>
      <c r="UJW9" s="1"/>
      <c r="UJX9" s="1"/>
      <c r="UJY9" s="1"/>
      <c r="UJZ9" s="1"/>
      <c r="UKA9" s="1"/>
      <c r="UKB9" s="1"/>
      <c r="UKC9" s="1"/>
      <c r="UKD9" s="1"/>
      <c r="UKE9" s="1"/>
      <c r="UKF9" s="1"/>
      <c r="UKG9" s="1"/>
      <c r="UKH9" s="1"/>
      <c r="UKI9" s="1"/>
      <c r="UKJ9" s="1"/>
      <c r="UKK9" s="1"/>
      <c r="UKL9" s="1"/>
      <c r="UKM9" s="1"/>
      <c r="UKN9" s="1"/>
      <c r="UKO9" s="1"/>
      <c r="UKP9" s="1"/>
      <c r="UKQ9" s="1"/>
      <c r="UKR9" s="1"/>
      <c r="UKS9" s="1"/>
      <c r="UKT9" s="1"/>
      <c r="UKU9" s="1"/>
      <c r="UKV9" s="1"/>
      <c r="UKW9" s="1"/>
      <c r="UKX9" s="1"/>
      <c r="UKY9" s="1"/>
      <c r="UKZ9" s="1"/>
      <c r="ULA9" s="1"/>
      <c r="ULB9" s="1"/>
      <c r="ULC9" s="1"/>
      <c r="ULD9" s="1"/>
      <c r="ULE9" s="1"/>
      <c r="ULF9" s="1"/>
      <c r="ULG9" s="1"/>
      <c r="ULH9" s="1"/>
      <c r="ULI9" s="1"/>
      <c r="ULJ9" s="1"/>
      <c r="ULK9" s="1"/>
      <c r="ULL9" s="1"/>
      <c r="ULM9" s="1"/>
      <c r="ULN9" s="1"/>
      <c r="ULO9" s="1"/>
      <c r="ULP9" s="1"/>
      <c r="ULQ9" s="1"/>
      <c r="ULR9" s="1"/>
      <c r="ULS9" s="1"/>
      <c r="ULT9" s="1"/>
      <c r="ULU9" s="1"/>
      <c r="ULV9" s="1"/>
      <c r="ULW9" s="1"/>
      <c r="ULX9" s="1"/>
      <c r="ULY9" s="1"/>
      <c r="ULZ9" s="1"/>
      <c r="UMA9" s="1"/>
      <c r="UMB9" s="1"/>
      <c r="UMC9" s="1"/>
      <c r="UMD9" s="1"/>
      <c r="UME9" s="1"/>
      <c r="UMF9" s="1"/>
      <c r="UMG9" s="1"/>
      <c r="UMH9" s="1"/>
      <c r="UMI9" s="1"/>
      <c r="UMJ9" s="1"/>
      <c r="UMK9" s="1"/>
      <c r="UML9" s="1"/>
      <c r="UMM9" s="1"/>
      <c r="UMN9" s="1"/>
      <c r="UMO9" s="1"/>
      <c r="UMP9" s="1"/>
      <c r="UMQ9" s="1"/>
      <c r="UMR9" s="1"/>
      <c r="UMS9" s="1"/>
      <c r="UMT9" s="1"/>
      <c r="UMU9" s="1"/>
      <c r="UMV9" s="1"/>
      <c r="UMW9" s="1"/>
      <c r="UMX9" s="1"/>
      <c r="UMY9" s="1"/>
      <c r="UMZ9" s="1"/>
      <c r="UNA9" s="1"/>
      <c r="UNB9" s="1"/>
      <c r="UNC9" s="1"/>
      <c r="UND9" s="1"/>
      <c r="UNE9" s="1"/>
      <c r="UNF9" s="1"/>
      <c r="UNG9" s="1"/>
      <c r="UNH9" s="1"/>
      <c r="UNI9" s="1"/>
      <c r="UNJ9" s="1"/>
      <c r="UNK9" s="1"/>
      <c r="UNL9" s="1"/>
      <c r="UNM9" s="1"/>
      <c r="UNN9" s="1"/>
      <c r="UNO9" s="1"/>
      <c r="UNP9" s="1"/>
      <c r="UNQ9" s="1"/>
      <c r="UNR9" s="1"/>
      <c r="UNS9" s="1"/>
      <c r="UNT9" s="1"/>
      <c r="UNU9" s="1"/>
      <c r="UNV9" s="1"/>
      <c r="UNW9" s="1"/>
      <c r="UNX9" s="1"/>
      <c r="UNY9" s="1"/>
      <c r="UNZ9" s="1"/>
      <c r="UOA9" s="1"/>
      <c r="UOB9" s="1"/>
      <c r="UOC9" s="1"/>
      <c r="UOD9" s="1"/>
      <c r="UOE9" s="1"/>
      <c r="UOF9" s="1"/>
      <c r="UOG9" s="1"/>
      <c r="UOH9" s="1"/>
      <c r="UOI9" s="1"/>
      <c r="UOJ9" s="1"/>
      <c r="UOK9" s="1"/>
      <c r="UOL9" s="1"/>
      <c r="UOM9" s="1"/>
      <c r="UON9" s="1"/>
      <c r="UOO9" s="1"/>
      <c r="UOP9" s="1"/>
      <c r="UOQ9" s="1"/>
      <c r="UOR9" s="1"/>
      <c r="UOS9" s="1"/>
      <c r="UOT9" s="1"/>
      <c r="UOU9" s="1"/>
      <c r="UOV9" s="1"/>
      <c r="UOW9" s="1"/>
      <c r="UOX9" s="1"/>
      <c r="UOY9" s="1"/>
      <c r="UOZ9" s="1"/>
      <c r="UPA9" s="1"/>
      <c r="UPB9" s="1"/>
      <c r="UPC9" s="1"/>
      <c r="UPD9" s="1"/>
      <c r="UPE9" s="1"/>
      <c r="UPF9" s="1"/>
      <c r="UPG9" s="1"/>
      <c r="UPH9" s="1"/>
      <c r="UPI9" s="1"/>
      <c r="UPJ9" s="1"/>
      <c r="UPK9" s="1"/>
      <c r="UPL9" s="1"/>
      <c r="UPM9" s="1"/>
      <c r="UPN9" s="1"/>
      <c r="UPO9" s="1"/>
      <c r="UPP9" s="1"/>
      <c r="UPQ9" s="1"/>
      <c r="UPR9" s="1"/>
      <c r="UPS9" s="1"/>
      <c r="UPT9" s="1"/>
      <c r="UPU9" s="1"/>
      <c r="UPV9" s="1"/>
      <c r="UPW9" s="1"/>
      <c r="UPX9" s="1"/>
      <c r="UPY9" s="1"/>
      <c r="UPZ9" s="1"/>
      <c r="UQA9" s="1"/>
      <c r="UQB9" s="1"/>
      <c r="UQC9" s="1"/>
      <c r="UQD9" s="1"/>
      <c r="UQE9" s="1"/>
      <c r="UQF9" s="1"/>
      <c r="UQG9" s="1"/>
      <c r="UQH9" s="1"/>
      <c r="UQI9" s="1"/>
      <c r="UQJ9" s="1"/>
      <c r="UQK9" s="1"/>
      <c r="UQL9" s="1"/>
      <c r="UQM9" s="1"/>
      <c r="UQN9" s="1"/>
      <c r="UQO9" s="1"/>
      <c r="UQP9" s="1"/>
      <c r="UQQ9" s="1"/>
      <c r="UQR9" s="1"/>
      <c r="UQS9" s="1"/>
      <c r="UQT9" s="1"/>
      <c r="UQU9" s="1"/>
      <c r="UQV9" s="1"/>
      <c r="UQW9" s="1"/>
      <c r="UQX9" s="1"/>
      <c r="UQY9" s="1"/>
      <c r="UQZ9" s="1"/>
      <c r="URA9" s="1"/>
      <c r="URB9" s="1"/>
      <c r="URC9" s="1"/>
      <c r="URD9" s="1"/>
      <c r="URE9" s="1"/>
      <c r="URF9" s="1"/>
      <c r="URG9" s="1"/>
      <c r="URH9" s="1"/>
      <c r="URI9" s="1"/>
      <c r="URJ9" s="1"/>
      <c r="URK9" s="1"/>
      <c r="URL9" s="1"/>
      <c r="URM9" s="1"/>
      <c r="URN9" s="1"/>
      <c r="URO9" s="1"/>
      <c r="URP9" s="1"/>
      <c r="URQ9" s="1"/>
      <c r="URR9" s="1"/>
      <c r="URS9" s="1"/>
      <c r="URT9" s="1"/>
      <c r="URU9" s="1"/>
      <c r="URV9" s="1"/>
      <c r="URW9" s="1"/>
      <c r="URX9" s="1"/>
      <c r="URY9" s="1"/>
      <c r="URZ9" s="1"/>
      <c r="USA9" s="1"/>
      <c r="USB9" s="1"/>
      <c r="USC9" s="1"/>
      <c r="USD9" s="1"/>
      <c r="USE9" s="1"/>
      <c r="USF9" s="1"/>
      <c r="USG9" s="1"/>
      <c r="USH9" s="1"/>
      <c r="USI9" s="1"/>
      <c r="USJ9" s="1"/>
      <c r="USK9" s="1"/>
      <c r="USL9" s="1"/>
      <c r="USM9" s="1"/>
      <c r="USN9" s="1"/>
      <c r="USO9" s="1"/>
      <c r="USP9" s="1"/>
      <c r="USQ9" s="1"/>
      <c r="USR9" s="1"/>
      <c r="USS9" s="1"/>
      <c r="UST9" s="1"/>
      <c r="USU9" s="1"/>
      <c r="USV9" s="1"/>
      <c r="USW9" s="1"/>
      <c r="USX9" s="1"/>
      <c r="USY9" s="1"/>
      <c r="USZ9" s="1"/>
      <c r="UTA9" s="1"/>
      <c r="UTB9" s="1"/>
      <c r="UTC9" s="1"/>
      <c r="UTD9" s="1"/>
      <c r="UTE9" s="1"/>
      <c r="UTF9" s="1"/>
      <c r="UTG9" s="1"/>
      <c r="UTH9" s="1"/>
      <c r="UTI9" s="1"/>
      <c r="UTJ9" s="1"/>
      <c r="UTK9" s="1"/>
      <c r="UTL9" s="1"/>
      <c r="UTM9" s="1"/>
      <c r="UTN9" s="1"/>
      <c r="UTO9" s="1"/>
      <c r="UTP9" s="1"/>
      <c r="UTQ9" s="1"/>
      <c r="UTR9" s="1"/>
      <c r="UTS9" s="1"/>
      <c r="UTT9" s="1"/>
      <c r="UTU9" s="1"/>
      <c r="UTV9" s="1"/>
      <c r="UTW9" s="1"/>
      <c r="UTX9" s="1"/>
      <c r="UTY9" s="1"/>
      <c r="UTZ9" s="1"/>
      <c r="UUA9" s="1"/>
      <c r="UUB9" s="1"/>
      <c r="UUC9" s="1"/>
      <c r="UUD9" s="1"/>
      <c r="UUE9" s="1"/>
      <c r="UUF9" s="1"/>
      <c r="UUG9" s="1"/>
      <c r="UUH9" s="1"/>
      <c r="UUI9" s="1"/>
      <c r="UUJ9" s="1"/>
      <c r="UUK9" s="1"/>
      <c r="UUL9" s="1"/>
      <c r="UUM9" s="1"/>
      <c r="UUN9" s="1"/>
      <c r="UUO9" s="1"/>
      <c r="UUP9" s="1"/>
      <c r="UUQ9" s="1"/>
      <c r="UUR9" s="1"/>
      <c r="UUS9" s="1"/>
      <c r="UUT9" s="1"/>
      <c r="UUU9" s="1"/>
      <c r="UUV9" s="1"/>
      <c r="UUW9" s="1"/>
      <c r="UUX9" s="1"/>
      <c r="UUY9" s="1"/>
      <c r="UUZ9" s="1"/>
      <c r="UVA9" s="1"/>
      <c r="UVB9" s="1"/>
      <c r="UVC9" s="1"/>
      <c r="UVD9" s="1"/>
      <c r="UVE9" s="1"/>
      <c r="UVF9" s="1"/>
      <c r="UVG9" s="1"/>
      <c r="UVH9" s="1"/>
      <c r="UVI9" s="1"/>
      <c r="UVJ9" s="1"/>
      <c r="UVK9" s="1"/>
      <c r="UVL9" s="1"/>
      <c r="UVM9" s="1"/>
      <c r="UVN9" s="1"/>
      <c r="UVO9" s="1"/>
      <c r="UVP9" s="1"/>
      <c r="UVQ9" s="1"/>
      <c r="UVR9" s="1"/>
      <c r="UVS9" s="1"/>
      <c r="UVT9" s="1"/>
      <c r="UVU9" s="1"/>
      <c r="UVV9" s="1"/>
      <c r="UVW9" s="1"/>
      <c r="UVX9" s="1"/>
      <c r="UVY9" s="1"/>
      <c r="UVZ9" s="1"/>
      <c r="UWA9" s="1"/>
      <c r="UWB9" s="1"/>
      <c r="UWC9" s="1"/>
      <c r="UWD9" s="1"/>
      <c r="UWE9" s="1"/>
      <c r="UWF9" s="1"/>
      <c r="UWG9" s="1"/>
      <c r="UWH9" s="1"/>
      <c r="UWI9" s="1"/>
      <c r="UWJ9" s="1"/>
      <c r="UWK9" s="1"/>
      <c r="UWL9" s="1"/>
      <c r="UWM9" s="1"/>
      <c r="UWN9" s="1"/>
      <c r="UWO9" s="1"/>
      <c r="UWP9" s="1"/>
      <c r="UWQ9" s="1"/>
      <c r="UWR9" s="1"/>
      <c r="UWS9" s="1"/>
      <c r="UWT9" s="1"/>
      <c r="UWU9" s="1"/>
      <c r="UWV9" s="1"/>
      <c r="UWW9" s="1"/>
      <c r="UWX9" s="1"/>
      <c r="UWY9" s="1"/>
      <c r="UWZ9" s="1"/>
      <c r="UXA9" s="1"/>
      <c r="UXB9" s="1"/>
      <c r="UXC9" s="1"/>
      <c r="UXD9" s="1"/>
      <c r="UXE9" s="1"/>
      <c r="UXF9" s="1"/>
      <c r="UXG9" s="1"/>
      <c r="UXH9" s="1"/>
      <c r="UXI9" s="1"/>
      <c r="UXJ9" s="1"/>
      <c r="UXK9" s="1"/>
      <c r="UXL9" s="1"/>
      <c r="UXM9" s="1"/>
      <c r="UXN9" s="1"/>
      <c r="UXO9" s="1"/>
      <c r="UXP9" s="1"/>
      <c r="UXQ9" s="1"/>
      <c r="UXR9" s="1"/>
      <c r="UXS9" s="1"/>
      <c r="UXT9" s="1"/>
      <c r="UXU9" s="1"/>
      <c r="UXV9" s="1"/>
      <c r="UXW9" s="1"/>
      <c r="UXX9" s="1"/>
      <c r="UXY9" s="1"/>
      <c r="UXZ9" s="1"/>
      <c r="UYA9" s="1"/>
      <c r="UYB9" s="1"/>
      <c r="UYC9" s="1"/>
      <c r="UYD9" s="1"/>
      <c r="UYE9" s="1"/>
      <c r="UYF9" s="1"/>
      <c r="UYG9" s="1"/>
      <c r="UYH9" s="1"/>
      <c r="UYI9" s="1"/>
      <c r="UYJ9" s="1"/>
      <c r="UYK9" s="1"/>
      <c r="UYL9" s="1"/>
      <c r="UYM9" s="1"/>
      <c r="UYN9" s="1"/>
      <c r="UYO9" s="1"/>
      <c r="UYP9" s="1"/>
      <c r="UYQ9" s="1"/>
      <c r="UYR9" s="1"/>
      <c r="UYS9" s="1"/>
      <c r="UYT9" s="1"/>
      <c r="UYU9" s="1"/>
      <c r="UYV9" s="1"/>
      <c r="UYW9" s="1"/>
      <c r="UYX9" s="1"/>
      <c r="UYY9" s="1"/>
      <c r="UYZ9" s="1"/>
      <c r="UZA9" s="1"/>
      <c r="UZB9" s="1"/>
      <c r="UZC9" s="1"/>
      <c r="UZD9" s="1"/>
      <c r="UZE9" s="1"/>
      <c r="UZF9" s="1"/>
      <c r="UZG9" s="1"/>
      <c r="UZH9" s="1"/>
      <c r="UZI9" s="1"/>
      <c r="UZJ9" s="1"/>
      <c r="UZK9" s="1"/>
      <c r="UZL9" s="1"/>
      <c r="UZM9" s="1"/>
      <c r="UZN9" s="1"/>
      <c r="UZO9" s="1"/>
      <c r="UZP9" s="1"/>
      <c r="UZQ9" s="1"/>
      <c r="UZR9" s="1"/>
      <c r="UZS9" s="1"/>
      <c r="UZT9" s="1"/>
      <c r="UZU9" s="1"/>
      <c r="UZV9" s="1"/>
      <c r="UZW9" s="1"/>
      <c r="UZX9" s="1"/>
      <c r="UZY9" s="1"/>
      <c r="UZZ9" s="1"/>
      <c r="VAA9" s="1"/>
      <c r="VAB9" s="1"/>
      <c r="VAC9" s="1"/>
      <c r="VAD9" s="1"/>
      <c r="VAE9" s="1"/>
      <c r="VAF9" s="1"/>
      <c r="VAG9" s="1"/>
      <c r="VAH9" s="1"/>
      <c r="VAI9" s="1"/>
      <c r="VAJ9" s="1"/>
      <c r="VAK9" s="1"/>
      <c r="VAL9" s="1"/>
      <c r="VAM9" s="1"/>
      <c r="VAN9" s="1"/>
      <c r="VAO9" s="1"/>
      <c r="VAP9" s="1"/>
      <c r="VAQ9" s="1"/>
      <c r="VAR9" s="1"/>
      <c r="VAS9" s="1"/>
      <c r="VAT9" s="1"/>
      <c r="VAU9" s="1"/>
      <c r="VAV9" s="1"/>
      <c r="VAW9" s="1"/>
      <c r="VAX9" s="1"/>
      <c r="VAY9" s="1"/>
      <c r="VAZ9" s="1"/>
      <c r="VBA9" s="1"/>
      <c r="VBB9" s="1"/>
      <c r="VBC9" s="1"/>
      <c r="VBD9" s="1"/>
      <c r="VBE9" s="1"/>
      <c r="VBF9" s="1"/>
      <c r="VBG9" s="1"/>
      <c r="VBH9" s="1"/>
      <c r="VBI9" s="1"/>
      <c r="VBJ9" s="1"/>
      <c r="VBK9" s="1"/>
      <c r="VBL9" s="1"/>
      <c r="VBM9" s="1"/>
      <c r="VBN9" s="1"/>
      <c r="VBO9" s="1"/>
      <c r="VBP9" s="1"/>
      <c r="VBQ9" s="1"/>
      <c r="VBR9" s="1"/>
      <c r="VBS9" s="1"/>
      <c r="VBT9" s="1"/>
      <c r="VBU9" s="1"/>
      <c r="VBV9" s="1"/>
      <c r="VBW9" s="1"/>
      <c r="VBX9" s="1"/>
      <c r="VBY9" s="1"/>
      <c r="VBZ9" s="1"/>
      <c r="VCA9" s="1"/>
      <c r="VCB9" s="1"/>
      <c r="VCC9" s="1"/>
      <c r="VCD9" s="1"/>
      <c r="VCE9" s="1"/>
      <c r="VCF9" s="1"/>
      <c r="VCG9" s="1"/>
      <c r="VCH9" s="1"/>
      <c r="VCI9" s="1"/>
      <c r="VCJ9" s="1"/>
      <c r="VCK9" s="1"/>
      <c r="VCL9" s="1"/>
      <c r="VCM9" s="1"/>
      <c r="VCN9" s="1"/>
      <c r="VCO9" s="1"/>
      <c r="VCP9" s="1"/>
      <c r="VCQ9" s="1"/>
      <c r="VCR9" s="1"/>
      <c r="VCS9" s="1"/>
      <c r="VCT9" s="1"/>
      <c r="VCU9" s="1"/>
      <c r="VCV9" s="1"/>
      <c r="VCW9" s="1"/>
      <c r="VCX9" s="1"/>
      <c r="VCY9" s="1"/>
      <c r="VCZ9" s="1"/>
      <c r="VDA9" s="1"/>
      <c r="VDB9" s="1"/>
      <c r="VDC9" s="1"/>
      <c r="VDD9" s="1"/>
      <c r="VDE9" s="1"/>
      <c r="VDF9" s="1"/>
      <c r="VDG9" s="1"/>
      <c r="VDH9" s="1"/>
      <c r="VDI9" s="1"/>
      <c r="VDJ9" s="1"/>
      <c r="VDK9" s="1"/>
      <c r="VDL9" s="1"/>
      <c r="VDM9" s="1"/>
      <c r="VDN9" s="1"/>
      <c r="VDO9" s="1"/>
      <c r="VDP9" s="1"/>
      <c r="VDQ9" s="1"/>
      <c r="VDR9" s="1"/>
      <c r="VDS9" s="1"/>
      <c r="VDT9" s="1"/>
      <c r="VDU9" s="1"/>
      <c r="VDV9" s="1"/>
      <c r="VDW9" s="1"/>
      <c r="VDX9" s="1"/>
      <c r="VDY9" s="1"/>
      <c r="VDZ9" s="1"/>
      <c r="VEA9" s="1"/>
      <c r="VEB9" s="1"/>
      <c r="VEC9" s="1"/>
      <c r="VED9" s="1"/>
      <c r="VEE9" s="1"/>
      <c r="VEF9" s="1"/>
      <c r="VEG9" s="1"/>
      <c r="VEH9" s="1"/>
      <c r="VEI9" s="1"/>
      <c r="VEJ9" s="1"/>
      <c r="VEK9" s="1"/>
      <c r="VEL9" s="1"/>
      <c r="VEM9" s="1"/>
      <c r="VEN9" s="1"/>
      <c r="VEO9" s="1"/>
      <c r="VEP9" s="1"/>
      <c r="VEQ9" s="1"/>
      <c r="VER9" s="1"/>
      <c r="VES9" s="1"/>
      <c r="VET9" s="1"/>
      <c r="VEU9" s="1"/>
      <c r="VEV9" s="1"/>
      <c r="VEW9" s="1"/>
      <c r="VEX9" s="1"/>
      <c r="VEY9" s="1"/>
      <c r="VEZ9" s="1"/>
      <c r="VFA9" s="1"/>
      <c r="VFB9" s="1"/>
      <c r="VFC9" s="1"/>
      <c r="VFD9" s="1"/>
      <c r="VFE9" s="1"/>
      <c r="VFF9" s="1"/>
      <c r="VFG9" s="1"/>
      <c r="VFH9" s="1"/>
      <c r="VFI9" s="1"/>
      <c r="VFJ9" s="1"/>
      <c r="VFK9" s="1"/>
      <c r="VFL9" s="1"/>
      <c r="VFM9" s="1"/>
      <c r="VFN9" s="1"/>
      <c r="VFO9" s="1"/>
      <c r="VFP9" s="1"/>
      <c r="VFQ9" s="1"/>
      <c r="VFR9" s="1"/>
      <c r="VFS9" s="1"/>
      <c r="VFT9" s="1"/>
      <c r="VFU9" s="1"/>
      <c r="VFV9" s="1"/>
      <c r="VFW9" s="1"/>
      <c r="VFX9" s="1"/>
      <c r="VFY9" s="1"/>
      <c r="VFZ9" s="1"/>
      <c r="VGA9" s="1"/>
      <c r="VGB9" s="1"/>
      <c r="VGC9" s="1"/>
      <c r="VGD9" s="1"/>
      <c r="VGE9" s="1"/>
      <c r="VGF9" s="1"/>
      <c r="VGG9" s="1"/>
      <c r="VGH9" s="1"/>
      <c r="VGI9" s="1"/>
      <c r="VGJ9" s="1"/>
      <c r="VGK9" s="1"/>
      <c r="VGL9" s="1"/>
      <c r="VGM9" s="1"/>
      <c r="VGN9" s="1"/>
      <c r="VGO9" s="1"/>
      <c r="VGP9" s="1"/>
      <c r="VGQ9" s="1"/>
      <c r="VGR9" s="1"/>
      <c r="VGS9" s="1"/>
      <c r="VGT9" s="1"/>
      <c r="VGU9" s="1"/>
      <c r="VGV9" s="1"/>
      <c r="VGW9" s="1"/>
      <c r="VGX9" s="1"/>
      <c r="VGY9" s="1"/>
      <c r="VGZ9" s="1"/>
      <c r="VHA9" s="1"/>
      <c r="VHB9" s="1"/>
      <c r="VHC9" s="1"/>
      <c r="VHD9" s="1"/>
      <c r="VHE9" s="1"/>
      <c r="VHF9" s="1"/>
      <c r="VHG9" s="1"/>
      <c r="VHH9" s="1"/>
      <c r="VHI9" s="1"/>
      <c r="VHJ9" s="1"/>
      <c r="VHK9" s="1"/>
      <c r="VHL9" s="1"/>
      <c r="VHM9" s="1"/>
      <c r="VHN9" s="1"/>
      <c r="VHO9" s="1"/>
      <c r="VHP9" s="1"/>
      <c r="VHQ9" s="1"/>
      <c r="VHR9" s="1"/>
      <c r="VHS9" s="1"/>
      <c r="VHT9" s="1"/>
      <c r="VHU9" s="1"/>
      <c r="VHV9" s="1"/>
      <c r="VHW9" s="1"/>
      <c r="VHX9" s="1"/>
      <c r="VHY9" s="1"/>
      <c r="VHZ9" s="1"/>
      <c r="VIA9" s="1"/>
      <c r="VIB9" s="1"/>
      <c r="VIC9" s="1"/>
      <c r="VID9" s="1"/>
      <c r="VIE9" s="1"/>
      <c r="VIF9" s="1"/>
      <c r="VIG9" s="1"/>
      <c r="VIH9" s="1"/>
      <c r="VII9" s="1"/>
      <c r="VIJ9" s="1"/>
      <c r="VIK9" s="1"/>
      <c r="VIL9" s="1"/>
      <c r="VIM9" s="1"/>
      <c r="VIN9" s="1"/>
      <c r="VIO9" s="1"/>
      <c r="VIP9" s="1"/>
      <c r="VIQ9" s="1"/>
      <c r="VIR9" s="1"/>
      <c r="VIS9" s="1"/>
      <c r="VIT9" s="1"/>
      <c r="VIU9" s="1"/>
      <c r="VIV9" s="1"/>
      <c r="VIW9" s="1"/>
      <c r="VIX9" s="1"/>
      <c r="VIY9" s="1"/>
      <c r="VIZ9" s="1"/>
      <c r="VJA9" s="1"/>
      <c r="VJB9" s="1"/>
      <c r="VJC9" s="1"/>
      <c r="VJD9" s="1"/>
      <c r="VJE9" s="1"/>
      <c r="VJF9" s="1"/>
      <c r="VJG9" s="1"/>
      <c r="VJH9" s="1"/>
      <c r="VJI9" s="1"/>
      <c r="VJJ9" s="1"/>
      <c r="VJK9" s="1"/>
      <c r="VJL9" s="1"/>
      <c r="VJM9" s="1"/>
      <c r="VJN9" s="1"/>
      <c r="VJO9" s="1"/>
      <c r="VJP9" s="1"/>
      <c r="VJQ9" s="1"/>
      <c r="VJR9" s="1"/>
      <c r="VJS9" s="1"/>
      <c r="VJT9" s="1"/>
      <c r="VJU9" s="1"/>
      <c r="VJV9" s="1"/>
      <c r="VJW9" s="1"/>
      <c r="VJX9" s="1"/>
      <c r="VJY9" s="1"/>
      <c r="VJZ9" s="1"/>
      <c r="VKA9" s="1"/>
      <c r="VKB9" s="1"/>
      <c r="VKC9" s="1"/>
      <c r="VKD9" s="1"/>
      <c r="VKE9" s="1"/>
      <c r="VKF9" s="1"/>
      <c r="VKG9" s="1"/>
      <c r="VKH9" s="1"/>
      <c r="VKI9" s="1"/>
      <c r="VKJ9" s="1"/>
      <c r="VKK9" s="1"/>
      <c r="VKL9" s="1"/>
      <c r="VKM9" s="1"/>
      <c r="VKN9" s="1"/>
      <c r="VKO9" s="1"/>
      <c r="VKP9" s="1"/>
      <c r="VKQ9" s="1"/>
      <c r="VKR9" s="1"/>
      <c r="VKS9" s="1"/>
      <c r="VKT9" s="1"/>
      <c r="VKU9" s="1"/>
      <c r="VKV9" s="1"/>
      <c r="VKW9" s="1"/>
      <c r="VKX9" s="1"/>
      <c r="VKY9" s="1"/>
      <c r="VKZ9" s="1"/>
      <c r="VLA9" s="1"/>
      <c r="VLB9" s="1"/>
      <c r="VLC9" s="1"/>
      <c r="VLD9" s="1"/>
      <c r="VLE9" s="1"/>
      <c r="VLF9" s="1"/>
      <c r="VLG9" s="1"/>
      <c r="VLH9" s="1"/>
      <c r="VLI9" s="1"/>
      <c r="VLJ9" s="1"/>
      <c r="VLK9" s="1"/>
      <c r="VLL9" s="1"/>
      <c r="VLM9" s="1"/>
      <c r="VLN9" s="1"/>
      <c r="VLO9" s="1"/>
      <c r="VLP9" s="1"/>
      <c r="VLQ9" s="1"/>
      <c r="VLR9" s="1"/>
      <c r="VLS9" s="1"/>
      <c r="VLT9" s="1"/>
      <c r="VLU9" s="1"/>
      <c r="VLV9" s="1"/>
      <c r="VLW9" s="1"/>
      <c r="VLX9" s="1"/>
      <c r="VLY9" s="1"/>
      <c r="VLZ9" s="1"/>
      <c r="VMA9" s="1"/>
      <c r="VMB9" s="1"/>
      <c r="VMC9" s="1"/>
      <c r="VMD9" s="1"/>
      <c r="VME9" s="1"/>
      <c r="VMF9" s="1"/>
      <c r="VMG9" s="1"/>
      <c r="VMH9" s="1"/>
      <c r="VMI9" s="1"/>
      <c r="VMJ9" s="1"/>
      <c r="VMK9" s="1"/>
      <c r="VML9" s="1"/>
      <c r="VMM9" s="1"/>
      <c r="VMN9" s="1"/>
      <c r="VMO9" s="1"/>
      <c r="VMP9" s="1"/>
      <c r="VMQ9" s="1"/>
      <c r="VMR9" s="1"/>
      <c r="VMS9" s="1"/>
      <c r="VMT9" s="1"/>
      <c r="VMU9" s="1"/>
      <c r="VMV9" s="1"/>
      <c r="VMW9" s="1"/>
      <c r="VMX9" s="1"/>
      <c r="VMY9" s="1"/>
      <c r="VMZ9" s="1"/>
      <c r="VNA9" s="1"/>
      <c r="VNB9" s="1"/>
      <c r="VNC9" s="1"/>
      <c r="VND9" s="1"/>
      <c r="VNE9" s="1"/>
      <c r="VNF9" s="1"/>
      <c r="VNG9" s="1"/>
      <c r="VNH9" s="1"/>
      <c r="VNI9" s="1"/>
      <c r="VNJ9" s="1"/>
      <c r="VNK9" s="1"/>
      <c r="VNL9" s="1"/>
      <c r="VNM9" s="1"/>
      <c r="VNN9" s="1"/>
      <c r="VNO9" s="1"/>
      <c r="VNP9" s="1"/>
      <c r="VNQ9" s="1"/>
      <c r="VNR9" s="1"/>
      <c r="VNS9" s="1"/>
      <c r="VNT9" s="1"/>
      <c r="VNU9" s="1"/>
      <c r="VNV9" s="1"/>
      <c r="VNW9" s="1"/>
      <c r="VNX9" s="1"/>
      <c r="VNY9" s="1"/>
      <c r="VNZ9" s="1"/>
      <c r="VOA9" s="1"/>
      <c r="VOB9" s="1"/>
      <c r="VOC9" s="1"/>
      <c r="VOD9" s="1"/>
      <c r="VOE9" s="1"/>
      <c r="VOF9" s="1"/>
      <c r="VOG9" s="1"/>
      <c r="VOH9" s="1"/>
      <c r="VOI9" s="1"/>
      <c r="VOJ9" s="1"/>
      <c r="VOK9" s="1"/>
      <c r="VOL9" s="1"/>
      <c r="VOM9" s="1"/>
      <c r="VON9" s="1"/>
      <c r="VOO9" s="1"/>
      <c r="VOP9" s="1"/>
      <c r="VOQ9" s="1"/>
      <c r="VOR9" s="1"/>
      <c r="VOS9" s="1"/>
      <c r="VOT9" s="1"/>
      <c r="VOU9" s="1"/>
      <c r="VOV9" s="1"/>
      <c r="VOW9" s="1"/>
      <c r="VOX9" s="1"/>
      <c r="VOY9" s="1"/>
      <c r="VOZ9" s="1"/>
      <c r="VPA9" s="1"/>
      <c r="VPB9" s="1"/>
      <c r="VPC9" s="1"/>
      <c r="VPD9" s="1"/>
      <c r="VPE9" s="1"/>
      <c r="VPF9" s="1"/>
      <c r="VPG9" s="1"/>
      <c r="VPH9" s="1"/>
      <c r="VPI9" s="1"/>
      <c r="VPJ9" s="1"/>
      <c r="VPK9" s="1"/>
      <c r="VPL9" s="1"/>
      <c r="VPM9" s="1"/>
      <c r="VPN9" s="1"/>
      <c r="VPO9" s="1"/>
      <c r="VPP9" s="1"/>
      <c r="VPQ9" s="1"/>
      <c r="VPR9" s="1"/>
      <c r="VPS9" s="1"/>
      <c r="VPT9" s="1"/>
      <c r="VPU9" s="1"/>
      <c r="VPV9" s="1"/>
      <c r="VPW9" s="1"/>
      <c r="VPX9" s="1"/>
      <c r="VPY9" s="1"/>
      <c r="VPZ9" s="1"/>
      <c r="VQA9" s="1"/>
      <c r="VQB9" s="1"/>
      <c r="VQC9" s="1"/>
      <c r="VQD9" s="1"/>
      <c r="VQE9" s="1"/>
      <c r="VQF9" s="1"/>
      <c r="VQG9" s="1"/>
      <c r="VQH9" s="1"/>
      <c r="VQI9" s="1"/>
      <c r="VQJ9" s="1"/>
      <c r="VQK9" s="1"/>
      <c r="VQL9" s="1"/>
      <c r="VQM9" s="1"/>
      <c r="VQN9" s="1"/>
      <c r="VQO9" s="1"/>
      <c r="VQP9" s="1"/>
      <c r="VQQ9" s="1"/>
      <c r="VQR9" s="1"/>
      <c r="VQS9" s="1"/>
      <c r="VQT9" s="1"/>
      <c r="VQU9" s="1"/>
      <c r="VQV9" s="1"/>
      <c r="VQW9" s="1"/>
      <c r="VQX9" s="1"/>
      <c r="VQY9" s="1"/>
      <c r="VQZ9" s="1"/>
      <c r="VRA9" s="1"/>
      <c r="VRB9" s="1"/>
      <c r="VRC9" s="1"/>
      <c r="VRD9" s="1"/>
      <c r="VRE9" s="1"/>
      <c r="VRF9" s="1"/>
      <c r="VRG9" s="1"/>
      <c r="VRH9" s="1"/>
      <c r="VRI9" s="1"/>
      <c r="VRJ9" s="1"/>
      <c r="VRK9" s="1"/>
      <c r="VRL9" s="1"/>
      <c r="VRM9" s="1"/>
      <c r="VRN9" s="1"/>
      <c r="VRO9" s="1"/>
      <c r="VRP9" s="1"/>
      <c r="VRQ9" s="1"/>
      <c r="VRR9" s="1"/>
      <c r="VRS9" s="1"/>
      <c r="VRT9" s="1"/>
      <c r="VRU9" s="1"/>
      <c r="VRV9" s="1"/>
      <c r="VRW9" s="1"/>
      <c r="VRX9" s="1"/>
      <c r="VRY9" s="1"/>
      <c r="VRZ9" s="1"/>
      <c r="VSA9" s="1"/>
      <c r="VSB9" s="1"/>
      <c r="VSC9" s="1"/>
      <c r="VSD9" s="1"/>
      <c r="VSE9" s="1"/>
      <c r="VSF9" s="1"/>
      <c r="VSG9" s="1"/>
      <c r="VSH9" s="1"/>
      <c r="VSI9" s="1"/>
      <c r="VSJ9" s="1"/>
      <c r="VSK9" s="1"/>
      <c r="VSL9" s="1"/>
      <c r="VSM9" s="1"/>
      <c r="VSN9" s="1"/>
      <c r="VSO9" s="1"/>
      <c r="VSP9" s="1"/>
      <c r="VSQ9" s="1"/>
      <c r="VSR9" s="1"/>
      <c r="VSS9" s="1"/>
      <c r="VST9" s="1"/>
      <c r="VSU9" s="1"/>
      <c r="VSV9" s="1"/>
      <c r="VSW9" s="1"/>
      <c r="VSX9" s="1"/>
      <c r="VSY9" s="1"/>
      <c r="VSZ9" s="1"/>
      <c r="VTA9" s="1"/>
      <c r="VTB9" s="1"/>
      <c r="VTC9" s="1"/>
      <c r="VTD9" s="1"/>
      <c r="VTE9" s="1"/>
      <c r="VTF9" s="1"/>
      <c r="VTG9" s="1"/>
      <c r="VTH9" s="1"/>
      <c r="VTI9" s="1"/>
      <c r="VTJ9" s="1"/>
      <c r="VTK9" s="1"/>
      <c r="VTL9" s="1"/>
      <c r="VTM9" s="1"/>
      <c r="VTN9" s="1"/>
      <c r="VTO9" s="1"/>
      <c r="VTP9" s="1"/>
      <c r="VTQ9" s="1"/>
      <c r="VTR9" s="1"/>
      <c r="VTS9" s="1"/>
      <c r="VTT9" s="1"/>
      <c r="VTU9" s="1"/>
      <c r="VTV9" s="1"/>
      <c r="VTW9" s="1"/>
      <c r="VTX9" s="1"/>
      <c r="VTY9" s="1"/>
      <c r="VTZ9" s="1"/>
      <c r="VUA9" s="1"/>
      <c r="VUB9" s="1"/>
      <c r="VUC9" s="1"/>
      <c r="VUD9" s="1"/>
      <c r="VUE9" s="1"/>
      <c r="VUF9" s="1"/>
      <c r="VUG9" s="1"/>
      <c r="VUH9" s="1"/>
      <c r="VUI9" s="1"/>
      <c r="VUJ9" s="1"/>
      <c r="VUK9" s="1"/>
      <c r="VUL9" s="1"/>
      <c r="VUM9" s="1"/>
      <c r="VUN9" s="1"/>
      <c r="VUO9" s="1"/>
      <c r="VUP9" s="1"/>
      <c r="VUQ9" s="1"/>
      <c r="VUR9" s="1"/>
      <c r="VUS9" s="1"/>
      <c r="VUT9" s="1"/>
      <c r="VUU9" s="1"/>
      <c r="VUV9" s="1"/>
      <c r="VUW9" s="1"/>
      <c r="VUX9" s="1"/>
      <c r="VUY9" s="1"/>
      <c r="VUZ9" s="1"/>
      <c r="VVA9" s="1"/>
      <c r="VVB9" s="1"/>
      <c r="VVC9" s="1"/>
      <c r="VVD9" s="1"/>
      <c r="VVE9" s="1"/>
      <c r="VVF9" s="1"/>
      <c r="VVG9" s="1"/>
      <c r="VVH9" s="1"/>
      <c r="VVI9" s="1"/>
      <c r="VVJ9" s="1"/>
      <c r="VVK9" s="1"/>
      <c r="VVL9" s="1"/>
      <c r="VVM9" s="1"/>
      <c r="VVN9" s="1"/>
      <c r="VVO9" s="1"/>
      <c r="VVP9" s="1"/>
      <c r="VVQ9" s="1"/>
      <c r="VVR9" s="1"/>
      <c r="VVS9" s="1"/>
      <c r="VVT9" s="1"/>
      <c r="VVU9" s="1"/>
      <c r="VVV9" s="1"/>
      <c r="VVW9" s="1"/>
      <c r="VVX9" s="1"/>
      <c r="VVY9" s="1"/>
      <c r="VVZ9" s="1"/>
      <c r="VWA9" s="1"/>
      <c r="VWB9" s="1"/>
      <c r="VWC9" s="1"/>
      <c r="VWD9" s="1"/>
      <c r="VWE9" s="1"/>
      <c r="VWF9" s="1"/>
      <c r="VWG9" s="1"/>
      <c r="VWH9" s="1"/>
      <c r="VWI9" s="1"/>
      <c r="VWJ9" s="1"/>
      <c r="VWK9" s="1"/>
      <c r="VWL9" s="1"/>
      <c r="VWM9" s="1"/>
      <c r="VWN9" s="1"/>
      <c r="VWO9" s="1"/>
      <c r="VWP9" s="1"/>
      <c r="VWQ9" s="1"/>
      <c r="VWR9" s="1"/>
      <c r="VWS9" s="1"/>
      <c r="VWT9" s="1"/>
      <c r="VWU9" s="1"/>
      <c r="VWV9" s="1"/>
      <c r="VWW9" s="1"/>
      <c r="VWX9" s="1"/>
      <c r="VWY9" s="1"/>
      <c r="VWZ9" s="1"/>
      <c r="VXA9" s="1"/>
      <c r="VXB9" s="1"/>
      <c r="VXC9" s="1"/>
      <c r="VXD9" s="1"/>
      <c r="VXE9" s="1"/>
      <c r="VXF9" s="1"/>
      <c r="VXG9" s="1"/>
      <c r="VXH9" s="1"/>
      <c r="VXI9" s="1"/>
      <c r="VXJ9" s="1"/>
      <c r="VXK9" s="1"/>
      <c r="VXL9" s="1"/>
      <c r="VXM9" s="1"/>
      <c r="VXN9" s="1"/>
      <c r="VXO9" s="1"/>
      <c r="VXP9" s="1"/>
      <c r="VXQ9" s="1"/>
      <c r="VXR9" s="1"/>
      <c r="VXS9" s="1"/>
      <c r="VXT9" s="1"/>
      <c r="VXU9" s="1"/>
      <c r="VXV9" s="1"/>
      <c r="VXW9" s="1"/>
      <c r="VXX9" s="1"/>
      <c r="VXY9" s="1"/>
      <c r="VXZ9" s="1"/>
      <c r="VYA9" s="1"/>
      <c r="VYB9" s="1"/>
      <c r="VYC9" s="1"/>
      <c r="VYD9" s="1"/>
      <c r="VYE9" s="1"/>
      <c r="VYF9" s="1"/>
      <c r="VYG9" s="1"/>
      <c r="VYH9" s="1"/>
      <c r="VYI9" s="1"/>
      <c r="VYJ9" s="1"/>
      <c r="VYK9" s="1"/>
      <c r="VYL9" s="1"/>
      <c r="VYM9" s="1"/>
      <c r="VYN9" s="1"/>
      <c r="VYO9" s="1"/>
      <c r="VYP9" s="1"/>
      <c r="VYQ9" s="1"/>
      <c r="VYR9" s="1"/>
      <c r="VYS9" s="1"/>
      <c r="VYT9" s="1"/>
      <c r="VYU9" s="1"/>
      <c r="VYV9" s="1"/>
      <c r="VYW9" s="1"/>
      <c r="VYX9" s="1"/>
      <c r="VYY9" s="1"/>
      <c r="VYZ9" s="1"/>
      <c r="VZA9" s="1"/>
      <c r="VZB9" s="1"/>
      <c r="VZC9" s="1"/>
      <c r="VZD9" s="1"/>
      <c r="VZE9" s="1"/>
      <c r="VZF9" s="1"/>
      <c r="VZG9" s="1"/>
      <c r="VZH9" s="1"/>
      <c r="VZI9" s="1"/>
      <c r="VZJ9" s="1"/>
      <c r="VZK9" s="1"/>
      <c r="VZL9" s="1"/>
      <c r="VZM9" s="1"/>
      <c r="VZN9" s="1"/>
      <c r="VZO9" s="1"/>
      <c r="VZP9" s="1"/>
      <c r="VZQ9" s="1"/>
      <c r="VZR9" s="1"/>
      <c r="VZS9" s="1"/>
      <c r="VZT9" s="1"/>
      <c r="VZU9" s="1"/>
      <c r="VZV9" s="1"/>
      <c r="VZW9" s="1"/>
      <c r="VZX9" s="1"/>
      <c r="VZY9" s="1"/>
      <c r="VZZ9" s="1"/>
      <c r="WAA9" s="1"/>
      <c r="WAB9" s="1"/>
      <c r="WAC9" s="1"/>
      <c r="WAD9" s="1"/>
      <c r="WAE9" s="1"/>
      <c r="WAF9" s="1"/>
      <c r="WAG9" s="1"/>
      <c r="WAH9" s="1"/>
      <c r="WAI9" s="1"/>
      <c r="WAJ9" s="1"/>
      <c r="WAK9" s="1"/>
      <c r="WAL9" s="1"/>
      <c r="WAM9" s="1"/>
      <c r="WAN9" s="1"/>
      <c r="WAO9" s="1"/>
      <c r="WAP9" s="1"/>
      <c r="WAQ9" s="1"/>
      <c r="WAR9" s="1"/>
      <c r="WAS9" s="1"/>
      <c r="WAT9" s="1"/>
      <c r="WAU9" s="1"/>
      <c r="WAV9" s="1"/>
      <c r="WAW9" s="1"/>
      <c r="WAX9" s="1"/>
      <c r="WAY9" s="1"/>
      <c r="WAZ9" s="1"/>
      <c r="WBA9" s="1"/>
      <c r="WBB9" s="1"/>
      <c r="WBC9" s="1"/>
      <c r="WBD9" s="1"/>
      <c r="WBE9" s="1"/>
      <c r="WBF9" s="1"/>
      <c r="WBG9" s="1"/>
      <c r="WBH9" s="1"/>
      <c r="WBI9" s="1"/>
      <c r="WBJ9" s="1"/>
      <c r="WBK9" s="1"/>
      <c r="WBL9" s="1"/>
      <c r="WBM9" s="1"/>
      <c r="WBN9" s="1"/>
      <c r="WBO9" s="1"/>
      <c r="WBP9" s="1"/>
      <c r="WBQ9" s="1"/>
      <c r="WBR9" s="1"/>
      <c r="WBS9" s="1"/>
      <c r="WBT9" s="1"/>
      <c r="WBU9" s="1"/>
      <c r="WBV9" s="1"/>
      <c r="WBW9" s="1"/>
      <c r="WBX9" s="1"/>
      <c r="WBY9" s="1"/>
      <c r="WBZ9" s="1"/>
      <c r="WCA9" s="1"/>
      <c r="WCB9" s="1"/>
      <c r="WCC9" s="1"/>
      <c r="WCD9" s="1"/>
      <c r="WCE9" s="1"/>
      <c r="WCF9" s="1"/>
      <c r="WCG9" s="1"/>
      <c r="WCH9" s="1"/>
      <c r="WCI9" s="1"/>
      <c r="WCJ9" s="1"/>
      <c r="WCK9" s="1"/>
      <c r="WCL9" s="1"/>
      <c r="WCM9" s="1"/>
      <c r="WCN9" s="1"/>
      <c r="WCO9" s="1"/>
      <c r="WCP9" s="1"/>
      <c r="WCQ9" s="1"/>
      <c r="WCR9" s="1"/>
      <c r="WCS9" s="1"/>
      <c r="WCT9" s="1"/>
      <c r="WCU9" s="1"/>
      <c r="WCV9" s="1"/>
      <c r="WCW9" s="1"/>
      <c r="WCX9" s="1"/>
      <c r="WCY9" s="1"/>
      <c r="WCZ9" s="1"/>
      <c r="WDA9" s="1"/>
      <c r="WDB9" s="1"/>
      <c r="WDC9" s="1"/>
      <c r="WDD9" s="1"/>
      <c r="WDE9" s="1"/>
      <c r="WDF9" s="1"/>
      <c r="WDG9" s="1"/>
      <c r="WDH9" s="1"/>
      <c r="WDI9" s="1"/>
      <c r="WDJ9" s="1"/>
      <c r="WDK9" s="1"/>
      <c r="WDL9" s="1"/>
      <c r="WDM9" s="1"/>
      <c r="WDN9" s="1"/>
      <c r="WDO9" s="1"/>
      <c r="WDP9" s="1"/>
      <c r="WDQ9" s="1"/>
      <c r="WDR9" s="1"/>
      <c r="WDS9" s="1"/>
      <c r="WDT9" s="1"/>
      <c r="WDU9" s="1"/>
      <c r="WDV9" s="1"/>
      <c r="WDW9" s="1"/>
      <c r="WDX9" s="1"/>
      <c r="WDY9" s="1"/>
      <c r="WDZ9" s="1"/>
      <c r="WEA9" s="1"/>
      <c r="WEB9" s="1"/>
      <c r="WEC9" s="1"/>
      <c r="WED9" s="1"/>
      <c r="WEE9" s="1"/>
      <c r="WEF9" s="1"/>
      <c r="WEG9" s="1"/>
      <c r="WEH9" s="1"/>
      <c r="WEI9" s="1"/>
      <c r="WEJ9" s="1"/>
      <c r="WEK9" s="1"/>
      <c r="WEL9" s="1"/>
      <c r="WEM9" s="1"/>
      <c r="WEN9" s="1"/>
      <c r="WEO9" s="1"/>
      <c r="WEP9" s="1"/>
      <c r="WEQ9" s="1"/>
      <c r="WER9" s="1"/>
      <c r="WES9" s="1"/>
      <c r="WET9" s="1"/>
      <c r="WEU9" s="1"/>
      <c r="WEV9" s="1"/>
      <c r="WEW9" s="1"/>
      <c r="WEX9" s="1"/>
      <c r="WEY9" s="1"/>
      <c r="WEZ9" s="1"/>
      <c r="WFA9" s="1"/>
      <c r="WFB9" s="1"/>
      <c r="WFC9" s="1"/>
      <c r="WFD9" s="1"/>
      <c r="WFE9" s="1"/>
      <c r="WFF9" s="1"/>
      <c r="WFG9" s="1"/>
      <c r="WFH9" s="1"/>
      <c r="WFI9" s="1"/>
      <c r="WFJ9" s="1"/>
      <c r="WFK9" s="1"/>
      <c r="WFL9" s="1"/>
      <c r="WFM9" s="1"/>
      <c r="WFN9" s="1"/>
      <c r="WFO9" s="1"/>
      <c r="WFP9" s="1"/>
      <c r="WFQ9" s="1"/>
      <c r="WFR9" s="1"/>
      <c r="WFS9" s="1"/>
      <c r="WFT9" s="1"/>
      <c r="WFU9" s="1"/>
      <c r="WFV9" s="1"/>
      <c r="WFW9" s="1"/>
      <c r="WFX9" s="1"/>
      <c r="WFY9" s="1"/>
      <c r="WFZ9" s="1"/>
      <c r="WGA9" s="1"/>
      <c r="WGB9" s="1"/>
      <c r="WGC9" s="1"/>
      <c r="WGD9" s="1"/>
      <c r="WGE9" s="1"/>
      <c r="WGF9" s="1"/>
      <c r="WGG9" s="1"/>
      <c r="WGH9" s="1"/>
      <c r="WGI9" s="1"/>
      <c r="WGJ9" s="1"/>
      <c r="WGK9" s="1"/>
      <c r="WGL9" s="1"/>
      <c r="WGM9" s="1"/>
      <c r="WGN9" s="1"/>
      <c r="WGO9" s="1"/>
      <c r="WGP9" s="1"/>
      <c r="WGQ9" s="1"/>
      <c r="WGR9" s="1"/>
      <c r="WGS9" s="1"/>
      <c r="WGT9" s="1"/>
      <c r="WGU9" s="1"/>
      <c r="WGV9" s="1"/>
      <c r="WGW9" s="1"/>
      <c r="WGX9" s="1"/>
      <c r="WGY9" s="1"/>
      <c r="WGZ9" s="1"/>
      <c r="WHA9" s="1"/>
      <c r="WHB9" s="1"/>
      <c r="WHC9" s="1"/>
      <c r="WHD9" s="1"/>
      <c r="WHE9" s="1"/>
      <c r="WHF9" s="1"/>
      <c r="WHG9" s="1"/>
      <c r="WHH9" s="1"/>
      <c r="WHI9" s="1"/>
      <c r="WHJ9" s="1"/>
      <c r="WHK9" s="1"/>
      <c r="WHL9" s="1"/>
      <c r="WHM9" s="1"/>
      <c r="WHN9" s="1"/>
      <c r="WHO9" s="1"/>
      <c r="WHP9" s="1"/>
      <c r="WHQ9" s="1"/>
      <c r="WHR9" s="1"/>
      <c r="WHS9" s="1"/>
      <c r="WHT9" s="1"/>
      <c r="WHU9" s="1"/>
      <c r="WHV9" s="1"/>
      <c r="WHW9" s="1"/>
      <c r="WHX9" s="1"/>
      <c r="WHY9" s="1"/>
      <c r="WHZ9" s="1"/>
      <c r="WIA9" s="1"/>
      <c r="WIB9" s="1"/>
      <c r="WIC9" s="1"/>
      <c r="WID9" s="1"/>
      <c r="WIE9" s="1"/>
      <c r="WIF9" s="1"/>
      <c r="WIG9" s="1"/>
      <c r="WIH9" s="1"/>
      <c r="WII9" s="1"/>
      <c r="WIJ9" s="1"/>
      <c r="WIK9" s="1"/>
      <c r="WIL9" s="1"/>
      <c r="WIM9" s="1"/>
      <c r="WIN9" s="1"/>
      <c r="WIO9" s="1"/>
      <c r="WIP9" s="1"/>
      <c r="WIQ9" s="1"/>
      <c r="WIR9" s="1"/>
      <c r="WIS9" s="1"/>
      <c r="WIT9" s="1"/>
      <c r="WIU9" s="1"/>
      <c r="WIV9" s="1"/>
      <c r="WIW9" s="1"/>
      <c r="WIX9" s="1"/>
      <c r="WIY9" s="1"/>
      <c r="WIZ9" s="1"/>
      <c r="WJA9" s="1"/>
      <c r="WJB9" s="1"/>
      <c r="WJC9" s="1"/>
      <c r="WJD9" s="1"/>
      <c r="WJE9" s="1"/>
      <c r="WJF9" s="1"/>
      <c r="WJG9" s="1"/>
      <c r="WJH9" s="1"/>
      <c r="WJI9" s="1"/>
      <c r="WJJ9" s="1"/>
      <c r="WJK9" s="1"/>
      <c r="WJL9" s="1"/>
      <c r="WJM9" s="1"/>
      <c r="WJN9" s="1"/>
      <c r="WJO9" s="1"/>
      <c r="WJP9" s="1"/>
      <c r="WJQ9" s="1"/>
      <c r="WJR9" s="1"/>
      <c r="WJS9" s="1"/>
      <c r="WJT9" s="1"/>
      <c r="WJU9" s="1"/>
      <c r="WJV9" s="1"/>
      <c r="WJW9" s="1"/>
      <c r="WJX9" s="1"/>
      <c r="WJY9" s="1"/>
      <c r="WJZ9" s="1"/>
      <c r="WKA9" s="1"/>
      <c r="WKB9" s="1"/>
      <c r="WKC9" s="1"/>
      <c r="WKD9" s="1"/>
      <c r="WKE9" s="1"/>
      <c r="WKF9" s="1"/>
      <c r="WKG9" s="1"/>
      <c r="WKH9" s="1"/>
      <c r="WKI9" s="1"/>
      <c r="WKJ9" s="1"/>
      <c r="WKK9" s="1"/>
      <c r="WKL9" s="1"/>
      <c r="WKM9" s="1"/>
      <c r="WKN9" s="1"/>
      <c r="WKO9" s="1"/>
      <c r="WKP9" s="1"/>
      <c r="WKQ9" s="1"/>
      <c r="WKR9" s="1"/>
      <c r="WKS9" s="1"/>
      <c r="WKT9" s="1"/>
      <c r="WKU9" s="1"/>
      <c r="WKV9" s="1"/>
      <c r="WKW9" s="1"/>
      <c r="WKX9" s="1"/>
      <c r="WKY9" s="1"/>
      <c r="WKZ9" s="1"/>
      <c r="WLA9" s="1"/>
      <c r="WLB9" s="1"/>
      <c r="WLC9" s="1"/>
      <c r="WLD9" s="1"/>
      <c r="WLE9" s="1"/>
      <c r="WLF9" s="1"/>
      <c r="WLG9" s="1"/>
      <c r="WLH9" s="1"/>
      <c r="WLI9" s="1"/>
      <c r="WLJ9" s="1"/>
      <c r="WLK9" s="1"/>
      <c r="WLL9" s="1"/>
      <c r="WLM9" s="1"/>
      <c r="WLN9" s="1"/>
      <c r="WLO9" s="1"/>
      <c r="WLP9" s="1"/>
      <c r="WLQ9" s="1"/>
      <c r="WLR9" s="1"/>
      <c r="WLS9" s="1"/>
      <c r="WLT9" s="1"/>
      <c r="WLU9" s="1"/>
      <c r="WLV9" s="1"/>
      <c r="WLW9" s="1"/>
      <c r="WLX9" s="1"/>
      <c r="WLY9" s="1"/>
      <c r="WLZ9" s="1"/>
      <c r="WMA9" s="1"/>
      <c r="WMB9" s="1"/>
      <c r="WMC9" s="1"/>
      <c r="WMD9" s="1"/>
      <c r="WME9" s="1"/>
      <c r="WMF9" s="1"/>
      <c r="WMG9" s="1"/>
      <c r="WMH9" s="1"/>
      <c r="WMI9" s="1"/>
      <c r="WMJ9" s="1"/>
      <c r="WMK9" s="1"/>
      <c r="WML9" s="1"/>
      <c r="WMM9" s="1"/>
      <c r="WMN9" s="1"/>
      <c r="WMO9" s="1"/>
      <c r="WMP9" s="1"/>
      <c r="WMQ9" s="1"/>
      <c r="WMR9" s="1"/>
      <c r="WMS9" s="1"/>
      <c r="WMT9" s="1"/>
      <c r="WMU9" s="1"/>
      <c r="WMV9" s="1"/>
      <c r="WMW9" s="1"/>
      <c r="WMX9" s="1"/>
      <c r="WMY9" s="1"/>
      <c r="WMZ9" s="1"/>
      <c r="WNA9" s="1"/>
      <c r="WNB9" s="1"/>
      <c r="WNC9" s="1"/>
      <c r="WND9" s="1"/>
      <c r="WNE9" s="1"/>
      <c r="WNF9" s="1"/>
      <c r="WNG9" s="1"/>
      <c r="WNH9" s="1"/>
      <c r="WNI9" s="1"/>
      <c r="WNJ9" s="1"/>
      <c r="WNK9" s="1"/>
      <c r="WNL9" s="1"/>
      <c r="WNM9" s="1"/>
      <c r="WNN9" s="1"/>
      <c r="WNO9" s="1"/>
      <c r="WNP9" s="1"/>
      <c r="WNQ9" s="1"/>
      <c r="WNR9" s="1"/>
      <c r="WNS9" s="1"/>
      <c r="WNT9" s="1"/>
      <c r="WNU9" s="1"/>
      <c r="WNV9" s="1"/>
      <c r="WNW9" s="1"/>
      <c r="WNX9" s="1"/>
      <c r="WNY9" s="1"/>
      <c r="WNZ9" s="1"/>
      <c r="WOA9" s="1"/>
      <c r="WOB9" s="1"/>
      <c r="WOC9" s="1"/>
      <c r="WOD9" s="1"/>
      <c r="WOE9" s="1"/>
      <c r="WOF9" s="1"/>
      <c r="WOG9" s="1"/>
      <c r="WOH9" s="1"/>
      <c r="WOI9" s="1"/>
      <c r="WOJ9" s="1"/>
      <c r="WOK9" s="1"/>
      <c r="WOL9" s="1"/>
      <c r="WOM9" s="1"/>
      <c r="WON9" s="1"/>
      <c r="WOO9" s="1"/>
      <c r="WOP9" s="1"/>
      <c r="WOQ9" s="1"/>
      <c r="WOR9" s="1"/>
      <c r="WOS9" s="1"/>
      <c r="WOT9" s="1"/>
      <c r="WOU9" s="1"/>
      <c r="WOV9" s="1"/>
      <c r="WOW9" s="1"/>
      <c r="WOX9" s="1"/>
      <c r="WOY9" s="1"/>
      <c r="WOZ9" s="1"/>
      <c r="WPA9" s="1"/>
      <c r="WPB9" s="1"/>
      <c r="WPC9" s="1"/>
      <c r="WPD9" s="1"/>
      <c r="WPE9" s="1"/>
      <c r="WPF9" s="1"/>
      <c r="WPG9" s="1"/>
      <c r="WPH9" s="1"/>
      <c r="WPI9" s="1"/>
      <c r="WPJ9" s="1"/>
      <c r="WPK9" s="1"/>
      <c r="WPL9" s="1"/>
      <c r="WPM9" s="1"/>
      <c r="WPN9" s="1"/>
      <c r="WPO9" s="1"/>
      <c r="WPP9" s="1"/>
      <c r="WPQ9" s="1"/>
      <c r="WPR9" s="1"/>
      <c r="WPS9" s="1"/>
      <c r="WPT9" s="1"/>
      <c r="WPU9" s="1"/>
      <c r="WPV9" s="1"/>
      <c r="WPW9" s="1"/>
      <c r="WPX9" s="1"/>
      <c r="WPY9" s="1"/>
      <c r="WPZ9" s="1"/>
      <c r="WQA9" s="1"/>
      <c r="WQB9" s="1"/>
      <c r="WQC9" s="1"/>
      <c r="WQD9" s="1"/>
      <c r="WQE9" s="1"/>
      <c r="WQF9" s="1"/>
      <c r="WQG9" s="1"/>
      <c r="WQH9" s="1"/>
      <c r="WQI9" s="1"/>
      <c r="WQJ9" s="1"/>
      <c r="WQK9" s="1"/>
      <c r="WQL9" s="1"/>
      <c r="WQM9" s="1"/>
      <c r="WQN9" s="1"/>
      <c r="WQO9" s="1"/>
      <c r="WQP9" s="1"/>
      <c r="WQQ9" s="1"/>
      <c r="WQR9" s="1"/>
      <c r="WQS9" s="1"/>
      <c r="WQT9" s="1"/>
      <c r="WQU9" s="1"/>
      <c r="WQV9" s="1"/>
      <c r="WQW9" s="1"/>
      <c r="WQX9" s="1"/>
      <c r="WQY9" s="1"/>
      <c r="WQZ9" s="1"/>
      <c r="WRA9" s="1"/>
      <c r="WRB9" s="1"/>
      <c r="WRC9" s="1"/>
      <c r="WRD9" s="1"/>
      <c r="WRE9" s="1"/>
      <c r="WRF9" s="1"/>
      <c r="WRG9" s="1"/>
      <c r="WRH9" s="1"/>
      <c r="WRI9" s="1"/>
      <c r="WRJ9" s="1"/>
      <c r="WRK9" s="1"/>
      <c r="WRL9" s="1"/>
      <c r="WRM9" s="1"/>
      <c r="WRN9" s="1"/>
      <c r="WRO9" s="1"/>
      <c r="WRP9" s="1"/>
      <c r="WRQ9" s="1"/>
      <c r="WRR9" s="1"/>
      <c r="WRS9" s="1"/>
      <c r="WRT9" s="1"/>
      <c r="WRU9" s="1"/>
      <c r="WRV9" s="1"/>
      <c r="WRW9" s="1"/>
      <c r="WRX9" s="1"/>
      <c r="WRY9" s="1"/>
      <c r="WRZ9" s="1"/>
      <c r="WSA9" s="1"/>
      <c r="WSB9" s="1"/>
      <c r="WSC9" s="1"/>
      <c r="WSD9" s="1"/>
      <c r="WSE9" s="1"/>
      <c r="WSF9" s="1"/>
      <c r="WSG9" s="1"/>
      <c r="WSH9" s="1"/>
      <c r="WSI9" s="1"/>
      <c r="WSJ9" s="1"/>
      <c r="WSK9" s="1"/>
      <c r="WSL9" s="1"/>
      <c r="WSM9" s="1"/>
      <c r="WSN9" s="1"/>
      <c r="WSO9" s="1"/>
      <c r="WSP9" s="1"/>
      <c r="WSQ9" s="1"/>
      <c r="WSR9" s="1"/>
      <c r="WSS9" s="1"/>
      <c r="WST9" s="1"/>
      <c r="WSU9" s="1"/>
      <c r="WSV9" s="1"/>
      <c r="WSW9" s="1"/>
      <c r="WSX9" s="1"/>
      <c r="WSY9" s="1"/>
      <c r="WSZ9" s="1"/>
      <c r="WTA9" s="1"/>
      <c r="WTB9" s="1"/>
      <c r="WTC9" s="1"/>
      <c r="WTD9" s="1"/>
      <c r="WTE9" s="1"/>
      <c r="WTF9" s="1"/>
      <c r="WTG9" s="1"/>
      <c r="WTH9" s="1"/>
      <c r="WTI9" s="1"/>
      <c r="WTJ9" s="1"/>
      <c r="WTK9" s="1"/>
      <c r="WTL9" s="1"/>
      <c r="WTM9" s="1"/>
      <c r="WTN9" s="1"/>
      <c r="WTO9" s="1"/>
      <c r="WTP9" s="1"/>
      <c r="WTQ9" s="1"/>
      <c r="WTR9" s="1"/>
      <c r="WTS9" s="1"/>
      <c r="WTT9" s="1"/>
      <c r="WTU9" s="1"/>
      <c r="WTV9" s="1"/>
      <c r="WTW9" s="1"/>
      <c r="WTX9" s="1"/>
      <c r="WTY9" s="1"/>
      <c r="WTZ9" s="1"/>
      <c r="WUA9" s="1"/>
      <c r="WUB9" s="1"/>
      <c r="WUC9" s="1"/>
      <c r="WUD9" s="1"/>
      <c r="WUE9" s="1"/>
      <c r="WUF9" s="1"/>
      <c r="WUG9" s="1"/>
      <c r="WUH9" s="1"/>
      <c r="WUI9" s="1"/>
      <c r="WUJ9" s="1"/>
      <c r="WUK9" s="1"/>
      <c r="WUL9" s="1"/>
      <c r="WUM9" s="1"/>
      <c r="WUN9" s="1"/>
      <c r="WUO9" s="1"/>
      <c r="WUP9" s="1"/>
      <c r="WUQ9" s="1"/>
      <c r="WUR9" s="1"/>
      <c r="WUS9" s="1"/>
      <c r="WUT9" s="1"/>
      <c r="WUU9" s="1"/>
      <c r="WUV9" s="1"/>
      <c r="WUW9" s="1"/>
      <c r="WUX9" s="1"/>
      <c r="WUY9" s="1"/>
      <c r="WUZ9" s="1"/>
      <c r="WVA9" s="1"/>
      <c r="WVB9" s="1"/>
      <c r="WVC9" s="1"/>
      <c r="WVD9" s="1"/>
      <c r="WVE9" s="1"/>
      <c r="WVF9" s="1"/>
      <c r="WVG9" s="1"/>
      <c r="WVH9" s="1"/>
      <c r="WVI9" s="1"/>
      <c r="WVJ9" s="1"/>
      <c r="WVK9" s="1"/>
      <c r="WVL9" s="1"/>
      <c r="WVM9" s="1"/>
      <c r="WVN9" s="1"/>
      <c r="WVO9" s="1"/>
      <c r="WVP9" s="1"/>
      <c r="WVQ9" s="1"/>
      <c r="WVR9" s="1"/>
      <c r="WVS9" s="1"/>
      <c r="WVT9" s="1"/>
      <c r="WVU9" s="1"/>
      <c r="WVV9" s="1"/>
      <c r="WVW9" s="1"/>
      <c r="WVX9" s="1"/>
      <c r="WVY9" s="1"/>
      <c r="WVZ9" s="1"/>
      <c r="WWA9" s="1"/>
      <c r="WWB9" s="1"/>
      <c r="WWC9" s="1"/>
      <c r="WWD9" s="1"/>
      <c r="WWE9" s="1"/>
      <c r="WWF9" s="1"/>
      <c r="WWG9" s="1"/>
      <c r="WWH9" s="1"/>
      <c r="WWI9" s="1"/>
      <c r="WWJ9" s="1"/>
      <c r="WWK9" s="1"/>
      <c r="WWL9" s="1"/>
      <c r="WWM9" s="1"/>
      <c r="WWN9" s="1"/>
      <c r="WWO9" s="1"/>
      <c r="WWP9" s="1"/>
      <c r="WWQ9" s="1"/>
      <c r="WWR9" s="1"/>
      <c r="WWS9" s="1"/>
      <c r="WWT9" s="1"/>
      <c r="WWU9" s="1"/>
      <c r="WWV9" s="1"/>
      <c r="WWW9" s="1"/>
      <c r="WWX9" s="1"/>
      <c r="WWY9" s="1"/>
      <c r="WWZ9" s="1"/>
      <c r="WXA9" s="1"/>
      <c r="WXB9" s="1"/>
      <c r="WXC9" s="1"/>
      <c r="WXD9" s="1"/>
      <c r="WXE9" s="1"/>
      <c r="WXF9" s="1"/>
      <c r="WXG9" s="1"/>
      <c r="WXH9" s="1"/>
      <c r="WXI9" s="1"/>
      <c r="WXJ9" s="1"/>
      <c r="WXK9" s="1"/>
      <c r="WXL9" s="1"/>
      <c r="WXM9" s="1"/>
      <c r="WXN9" s="1"/>
      <c r="WXO9" s="1"/>
      <c r="WXP9" s="1"/>
      <c r="WXQ9" s="1"/>
      <c r="WXR9" s="1"/>
      <c r="WXS9" s="1"/>
      <c r="WXT9" s="1"/>
      <c r="WXU9" s="1"/>
      <c r="WXV9" s="1"/>
      <c r="WXW9" s="1"/>
      <c r="WXX9" s="1"/>
      <c r="WXY9" s="1"/>
      <c r="WXZ9" s="1"/>
      <c r="WYA9" s="1"/>
      <c r="WYB9" s="1"/>
      <c r="WYC9" s="1"/>
      <c r="WYD9" s="1"/>
      <c r="WYE9" s="1"/>
      <c r="WYF9" s="1"/>
      <c r="WYG9" s="1"/>
      <c r="WYH9" s="1"/>
      <c r="WYI9" s="1"/>
      <c r="WYJ9" s="1"/>
      <c r="WYK9" s="1"/>
      <c r="WYL9" s="1"/>
      <c r="WYM9" s="1"/>
      <c r="WYN9" s="1"/>
      <c r="WYO9" s="1"/>
      <c r="WYP9" s="1"/>
      <c r="WYQ9" s="1"/>
      <c r="WYR9" s="1"/>
      <c r="WYS9" s="1"/>
      <c r="WYT9" s="1"/>
      <c r="WYU9" s="1"/>
      <c r="WYV9" s="1"/>
      <c r="WYW9" s="1"/>
      <c r="WYX9" s="1"/>
      <c r="WYY9" s="1"/>
      <c r="WYZ9" s="1"/>
      <c r="WZA9" s="1"/>
      <c r="WZB9" s="1"/>
      <c r="WZC9" s="1"/>
      <c r="WZD9" s="1"/>
      <c r="WZE9" s="1"/>
      <c r="WZF9" s="1"/>
      <c r="WZG9" s="1"/>
      <c r="WZH9" s="1"/>
      <c r="WZI9" s="1"/>
      <c r="WZJ9" s="1"/>
      <c r="WZK9" s="1"/>
      <c r="WZL9" s="1"/>
      <c r="WZM9" s="1"/>
      <c r="WZN9" s="1"/>
      <c r="WZO9" s="1"/>
      <c r="WZP9" s="1"/>
      <c r="WZQ9" s="1"/>
      <c r="WZR9" s="1"/>
      <c r="WZS9" s="1"/>
      <c r="WZT9" s="1"/>
      <c r="WZU9" s="1"/>
      <c r="WZV9" s="1"/>
      <c r="WZW9" s="1"/>
      <c r="WZX9" s="1"/>
      <c r="WZY9" s="1"/>
      <c r="WZZ9" s="1"/>
      <c r="XAA9" s="1"/>
      <c r="XAB9" s="1"/>
      <c r="XAC9" s="1"/>
      <c r="XAD9" s="1"/>
      <c r="XAE9" s="1"/>
      <c r="XAF9" s="1"/>
      <c r="XAG9" s="1"/>
      <c r="XAH9" s="1"/>
      <c r="XAI9" s="1"/>
      <c r="XAJ9" s="1"/>
      <c r="XAK9" s="1"/>
      <c r="XAL9" s="1"/>
      <c r="XAM9" s="1"/>
      <c r="XAN9" s="1"/>
      <c r="XAO9" s="1"/>
      <c r="XAP9" s="1"/>
      <c r="XAQ9" s="1"/>
      <c r="XAR9" s="1"/>
      <c r="XAS9" s="1"/>
      <c r="XAT9" s="1"/>
      <c r="XAU9" s="1"/>
      <c r="XAV9" s="1"/>
      <c r="XAW9" s="1"/>
      <c r="XAX9" s="1"/>
      <c r="XAY9" s="1"/>
      <c r="XAZ9" s="1"/>
      <c r="XBA9" s="1"/>
      <c r="XBB9" s="1"/>
      <c r="XBC9" s="1"/>
      <c r="XBD9" s="1"/>
      <c r="XBE9" s="1"/>
      <c r="XBF9" s="1"/>
      <c r="XBG9" s="1"/>
      <c r="XBH9" s="1"/>
      <c r="XBI9" s="1"/>
      <c r="XBJ9" s="1"/>
      <c r="XBK9" s="1"/>
      <c r="XBL9" s="1"/>
      <c r="XBM9" s="1"/>
      <c r="XBN9" s="1"/>
      <c r="XBO9" s="1"/>
      <c r="XBP9" s="1"/>
      <c r="XBQ9" s="1"/>
      <c r="XBR9" s="1"/>
      <c r="XBS9" s="1"/>
      <c r="XBT9" s="1"/>
      <c r="XBU9" s="1"/>
      <c r="XBV9" s="1"/>
      <c r="XBW9" s="1"/>
      <c r="XBX9" s="1"/>
      <c r="XBY9" s="1"/>
      <c r="XBZ9" s="1"/>
      <c r="XCA9" s="1"/>
      <c r="XCB9" s="1"/>
      <c r="XCC9" s="1"/>
      <c r="XCD9" s="1"/>
      <c r="XCE9" s="1"/>
      <c r="XCF9" s="1"/>
      <c r="XCG9" s="1"/>
      <c r="XCH9" s="1"/>
      <c r="XCI9" s="1"/>
      <c r="XCJ9" s="1"/>
      <c r="XCK9" s="1"/>
      <c r="XCL9" s="1"/>
      <c r="XCM9" s="1"/>
      <c r="XCN9" s="1"/>
      <c r="XCO9" s="1"/>
      <c r="XCP9" s="1"/>
      <c r="XCQ9" s="1"/>
      <c r="XCR9" s="1"/>
      <c r="XCS9" s="1"/>
      <c r="XCT9" s="1"/>
      <c r="XCU9" s="1"/>
      <c r="XCV9" s="1"/>
      <c r="XCW9" s="1"/>
      <c r="XCX9" s="1"/>
      <c r="XCY9" s="1"/>
      <c r="XCZ9" s="1"/>
      <c r="XDA9" s="1"/>
      <c r="XDB9" s="1"/>
      <c r="XDC9" s="1"/>
      <c r="XDD9" s="1"/>
      <c r="XDE9" s="1"/>
      <c r="XDF9" s="1"/>
      <c r="XDG9" s="1"/>
      <c r="XDH9" s="1"/>
      <c r="XDI9" s="1"/>
      <c r="XDJ9" s="1"/>
      <c r="XDK9" s="1"/>
      <c r="XDL9" s="1"/>
      <c r="XDM9" s="1"/>
      <c r="XDN9" s="1"/>
      <c r="XDO9" s="1"/>
      <c r="XDP9" s="1"/>
      <c r="XDQ9" s="1"/>
      <c r="XDR9" s="1"/>
      <c r="XDS9" s="1"/>
      <c r="XDT9" s="1"/>
      <c r="XDU9" s="1"/>
      <c r="XDV9" s="1"/>
      <c r="XDW9" s="1"/>
      <c r="XDX9" s="1"/>
      <c r="XDY9" s="1"/>
      <c r="XDZ9" s="1"/>
      <c r="XEA9" s="1"/>
      <c r="XEB9" s="1"/>
      <c r="XEC9" s="1"/>
      <c r="XED9" s="1"/>
      <c r="XEE9" s="1"/>
      <c r="XEF9" s="1"/>
      <c r="XEG9" s="1"/>
      <c r="XEH9" s="1"/>
      <c r="XEI9" s="1"/>
      <c r="XEJ9" s="1"/>
      <c r="XEK9" s="1"/>
      <c r="XEL9" s="1"/>
      <c r="XEM9" s="1"/>
      <c r="XEN9" s="1"/>
      <c r="XEO9" s="1"/>
      <c r="XEP9" s="1"/>
      <c r="XEQ9" s="1"/>
      <c r="XER9" s="1"/>
      <c r="XES9" s="1"/>
      <c r="XET9" s="1"/>
      <c r="XEU9" s="1"/>
      <c r="XEV9" s="1"/>
      <c r="XEW9" s="1"/>
      <c r="XEX9" s="1"/>
      <c r="XEY9" s="1"/>
      <c r="XEZ9" s="1"/>
      <c r="XFA9" s="1"/>
      <c r="XFB9" s="1"/>
    </row>
    <row r="10" spans="1:16382" s="2" customFormat="1" ht="270.75" thickBot="1" x14ac:dyDescent="0.3">
      <c r="A10" s="222" t="s">
        <v>163</v>
      </c>
      <c r="B10" s="193" t="s">
        <v>108</v>
      </c>
      <c r="C10" s="193" t="s">
        <v>55</v>
      </c>
      <c r="D10" s="193" t="s">
        <v>76</v>
      </c>
      <c r="E10" s="193" t="s">
        <v>77</v>
      </c>
      <c r="F10" s="223" t="s">
        <v>234</v>
      </c>
      <c r="G10" s="193" t="s">
        <v>235</v>
      </c>
      <c r="H10" s="143" t="s">
        <v>236</v>
      </c>
      <c r="I10" s="223" t="s">
        <v>237</v>
      </c>
      <c r="J10" s="193" t="s">
        <v>32</v>
      </c>
      <c r="K10" s="193">
        <v>0</v>
      </c>
      <c r="L10" s="195">
        <f>IF(J10="Diaria",+(K10/360),IF(J10="Mensual",+(K10/12),IF(J10="Bimestral",+(K10/6),IF(J10="Trimestral",+(K10/4),IF(J10="Semestral",+(K10/2),IF(J10="Anual",+(K10/1),""))))))</f>
        <v>0</v>
      </c>
      <c r="M10" s="193" t="s">
        <v>29</v>
      </c>
      <c r="N10" s="193">
        <f>IF(M10="Menor al 1% del patrimonio de la Lotería de Bogotá",20%,IF(M10="Entre el 1% y el 3% del patrimonio de la Lotería de Bogotá",40%,IF(M10="Entre el 3% y el 6% del patrimonio de la Lotería de Bogotá",60%,IF(M10="Entre el 6% y el 10% del patrimonio de la Lotería de Bogotá",80%,IF(M10="Mayor al 10% del patrimonio de la Lotería de Bogotá",100%,IF(M10="NA",0%,""))))))</f>
        <v>0.2</v>
      </c>
      <c r="O10" s="193" t="s">
        <v>46</v>
      </c>
      <c r="P10" s="193">
        <f>IF(O10="El riesgo afecta la imagen de algún área de la organización",20%,IF(O10="El riesgo afecta la imagen de la entidad internamente, de conocimiento general nivel interno, de junta directiva y accionistas y/o de proveedores",40%,IF(O10="El riesgo afecta la imagen de la entidad con algunos usuarios de relevancia frente al logro de los objetivos",60%,IF(O10="El riesgo afecta la imagen de la entidad con efecto publicitario sistenido a nivel de sector administrativo, nivel departamental o municipal",80%,IF(O10="El riesgo afecta la imagen de la entidad a nivel nacional, con efecto publicitario sistenido a nivel país",100%,IF(O10="NA",0%,""))))))</f>
        <v>0.4</v>
      </c>
      <c r="Q10" s="193" t="s">
        <v>70</v>
      </c>
      <c r="R10" s="193">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v>
      </c>
      <c r="S10" s="190" t="s">
        <v>69</v>
      </c>
      <c r="T10" s="190" t="s">
        <v>58</v>
      </c>
      <c r="U10" s="190">
        <f>+MAX(N10,P10,R10)</f>
        <v>0.4</v>
      </c>
      <c r="V10" s="221" t="str">
        <f>IF(L10&lt;=20%,"Muy baja",IF(L10&lt;=40%,"Baja",IF(L10&lt;=60%,"Media",IF(L10&lt;=80%,"Alta",IF(L10&lt;=100%,"Muy alta",IF(L10&gt;=100%,"Muy alta",""))))))</f>
        <v>Muy baja</v>
      </c>
      <c r="W10" s="186">
        <f>+IFERROR(VLOOKUP(V10,[1]Fórmula!$F$1:$G$6,2,FALSE),"")</f>
        <v>0.2</v>
      </c>
      <c r="X10" s="191" t="s">
        <v>53</v>
      </c>
      <c r="Y10" s="186">
        <f>+IFERROR(VLOOKUP(X10,[1]Fórmula!$H$1:$I$6,2,FALSE),"")</f>
        <v>0.6</v>
      </c>
      <c r="Z10" s="189" t="s">
        <v>53</v>
      </c>
      <c r="AA10" s="186">
        <f>IF(Z10="Bajo",25%,IF(Z10="Moderado",50%,IF(Z10="Alto",75%,IF(Z10="Extremo",100%,""))))</f>
        <v>0.5</v>
      </c>
      <c r="AB10" s="219" t="s">
        <v>238</v>
      </c>
      <c r="AC10" s="144" t="s">
        <v>239</v>
      </c>
      <c r="AD10" s="121"/>
      <c r="AE10" s="25" t="s">
        <v>54</v>
      </c>
      <c r="AF10" s="34">
        <f t="shared" si="0"/>
        <v>0.25</v>
      </c>
      <c r="AG10" s="223" t="s">
        <v>161</v>
      </c>
      <c r="AH10" s="34">
        <f t="shared" si="4"/>
        <v>0.15</v>
      </c>
      <c r="AI10" s="34">
        <f t="shared" ref="AI10" si="5">+AH10+AF10</f>
        <v>0.4</v>
      </c>
      <c r="AJ10" s="223" t="s">
        <v>162</v>
      </c>
      <c r="AK10" s="193" t="s">
        <v>163</v>
      </c>
      <c r="AL10" s="38" t="s">
        <v>240</v>
      </c>
      <c r="AM10" s="193" t="s">
        <v>39</v>
      </c>
      <c r="AN10" s="223"/>
      <c r="AO10" s="223" t="s">
        <v>24</v>
      </c>
      <c r="AP10" s="223" t="s">
        <v>63</v>
      </c>
      <c r="AQ10" s="223" t="s">
        <v>241</v>
      </c>
      <c r="AR10" s="223" t="s">
        <v>168</v>
      </c>
      <c r="AS10" s="223" t="s">
        <v>242</v>
      </c>
      <c r="AT10" s="223" t="s">
        <v>170</v>
      </c>
      <c r="AU10" s="223">
        <f>+AA10*AI10</f>
        <v>0.2</v>
      </c>
      <c r="AV10" s="249">
        <f>+AA10-AU10</f>
        <v>0.3</v>
      </c>
      <c r="AW10" s="189" t="str">
        <f>+IF(C10="Corrupción","Moderado",IF(AV10&lt;=25%,"Bajo",IF(AV10&lt;=50%,"Moderado",IF(AV10&lt;=75%,"Alto",IF(AV10&gt;75%,"Extremo","")))))</f>
        <v>Moderado</v>
      </c>
      <c r="AX10" s="220" t="s">
        <v>56</v>
      </c>
      <c r="AY10" s="95">
        <v>1</v>
      </c>
      <c r="AZ10" s="145" t="s">
        <v>243</v>
      </c>
      <c r="BA10" s="60" t="s">
        <v>221</v>
      </c>
      <c r="BB10" s="13">
        <v>44876</v>
      </c>
      <c r="BC10" s="13">
        <v>44926</v>
      </c>
      <c r="BD10" s="146" t="s">
        <v>244</v>
      </c>
      <c r="BE10" s="81">
        <v>44620</v>
      </c>
      <c r="BF10" s="82" t="s">
        <v>245</v>
      </c>
      <c r="BG10" s="83">
        <v>44681</v>
      </c>
      <c r="BH10" s="82" t="s">
        <v>246</v>
      </c>
      <c r="BI10" s="104" t="s">
        <v>247</v>
      </c>
      <c r="BJ10" s="83">
        <v>44742</v>
      </c>
      <c r="BK10" s="82" t="s">
        <v>248</v>
      </c>
      <c r="BL10" s="82" t="s">
        <v>249</v>
      </c>
      <c r="BM10" s="83">
        <v>44804</v>
      </c>
      <c r="BN10" s="82" t="s">
        <v>250</v>
      </c>
      <c r="BO10" s="141" t="s">
        <v>249</v>
      </c>
      <c r="BP10" s="83">
        <v>44865</v>
      </c>
      <c r="BQ10" s="82"/>
      <c r="BR10" s="82"/>
      <c r="BS10" s="83">
        <v>44926</v>
      </c>
      <c r="BT10" s="82"/>
      <c r="BU10" s="96"/>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c r="XEZ10" s="1"/>
      <c r="XFA10" s="1"/>
      <c r="XFB10" s="1"/>
    </row>
    <row r="11" spans="1:16382" s="2" customFormat="1" ht="409.5" x14ac:dyDescent="0.25">
      <c r="A11" s="209" t="s">
        <v>153</v>
      </c>
      <c r="B11" s="201" t="s">
        <v>99</v>
      </c>
      <c r="C11" s="201" t="s">
        <v>55</v>
      </c>
      <c r="D11" s="201" t="s">
        <v>76</v>
      </c>
      <c r="E11" s="201" t="s">
        <v>34</v>
      </c>
      <c r="F11" s="212" t="s">
        <v>251</v>
      </c>
      <c r="G11" s="202" t="s">
        <v>252</v>
      </c>
      <c r="H11" s="202" t="s">
        <v>253</v>
      </c>
      <c r="I11" s="212" t="s">
        <v>254</v>
      </c>
      <c r="J11" s="201" t="s">
        <v>32</v>
      </c>
      <c r="K11" s="201">
        <v>0</v>
      </c>
      <c r="L11" s="208">
        <v>0</v>
      </c>
      <c r="M11" s="201" t="s">
        <v>70</v>
      </c>
      <c r="N11" s="201">
        <v>0</v>
      </c>
      <c r="O11" s="201" t="s">
        <v>30</v>
      </c>
      <c r="P11" s="201">
        <v>0.2</v>
      </c>
      <c r="Q11" s="201" t="s">
        <v>70</v>
      </c>
      <c r="R11" s="201">
        <v>0</v>
      </c>
      <c r="S11" s="197" t="s">
        <v>70</v>
      </c>
      <c r="T11" s="197" t="s">
        <v>58</v>
      </c>
      <c r="U11" s="42" t="s">
        <v>255</v>
      </c>
      <c r="V11" s="42" t="s">
        <v>256</v>
      </c>
      <c r="W11" s="42" t="s">
        <v>54</v>
      </c>
      <c r="X11" s="28">
        <v>0.25</v>
      </c>
      <c r="Y11" s="211" t="s">
        <v>161</v>
      </c>
      <c r="Z11" s="28">
        <v>0.15</v>
      </c>
      <c r="AA11" s="28">
        <v>0.4</v>
      </c>
      <c r="AB11" s="211" t="s">
        <v>162</v>
      </c>
      <c r="AC11" s="201" t="s">
        <v>153</v>
      </c>
      <c r="AD11" s="42"/>
      <c r="AE11" s="201" t="s">
        <v>39</v>
      </c>
      <c r="AF11" s="42"/>
      <c r="AG11" s="93">
        <v>1</v>
      </c>
      <c r="AH11" s="57" t="s">
        <v>257</v>
      </c>
      <c r="AI11" s="203">
        <v>44805</v>
      </c>
      <c r="AJ11" s="203">
        <v>44925</v>
      </c>
      <c r="AK11" s="41"/>
      <c r="AL11" s="51">
        <v>44620</v>
      </c>
      <c r="AM11" s="52"/>
      <c r="AN11" s="31" t="s">
        <v>258</v>
      </c>
      <c r="AO11" s="52" t="s">
        <v>259</v>
      </c>
      <c r="AP11" s="52"/>
      <c r="AQ11" s="31">
        <v>44742</v>
      </c>
      <c r="AR11" s="61" t="s">
        <v>260</v>
      </c>
      <c r="AS11" s="132" t="s">
        <v>261</v>
      </c>
      <c r="AT11" s="31">
        <v>44804</v>
      </c>
      <c r="AU11" s="61" t="s">
        <v>260</v>
      </c>
      <c r="AV11" s="131" t="s">
        <v>261</v>
      </c>
      <c r="AW11" s="31">
        <v>44865</v>
      </c>
      <c r="AX11" s="61" t="s">
        <v>260</v>
      </c>
      <c r="AY11" s="131" t="s">
        <v>261</v>
      </c>
      <c r="AZ11" s="31">
        <v>44926</v>
      </c>
      <c r="BA11" s="31"/>
      <c r="BB11" s="94"/>
      <c r="BC11" s="3"/>
      <c r="BE11" s="1"/>
      <c r="BF11" s="1"/>
      <c r="BG11" s="1"/>
      <c r="BH11" s="1"/>
      <c r="BI11" s="1"/>
      <c r="BJ11" s="1"/>
      <c r="BK11" s="50"/>
      <c r="BL11" s="50"/>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c r="XEV11" s="1"/>
      <c r="XEW11" s="1"/>
      <c r="XEX11" s="1"/>
      <c r="XEY11" s="1"/>
      <c r="XEZ11" s="1"/>
      <c r="XFA11" s="1"/>
      <c r="XFB11" s="1"/>
    </row>
    <row r="12" spans="1:16382" s="2" customFormat="1" ht="409.5" x14ac:dyDescent="0.25">
      <c r="A12" s="291" t="s">
        <v>153</v>
      </c>
      <c r="B12" s="290" t="s">
        <v>99</v>
      </c>
      <c r="C12" s="290" t="s">
        <v>55</v>
      </c>
      <c r="D12" s="290" t="s">
        <v>76</v>
      </c>
      <c r="E12" s="290" t="s">
        <v>34</v>
      </c>
      <c r="F12" s="324" t="s">
        <v>262</v>
      </c>
      <c r="G12" s="313" t="s">
        <v>263</v>
      </c>
      <c r="H12" s="313" t="s">
        <v>264</v>
      </c>
      <c r="I12" s="324" t="s">
        <v>265</v>
      </c>
      <c r="J12" s="290" t="s">
        <v>63</v>
      </c>
      <c r="K12" s="290">
        <v>0</v>
      </c>
      <c r="L12" s="314">
        <v>0</v>
      </c>
      <c r="M12" s="290" t="s">
        <v>29</v>
      </c>
      <c r="N12" s="290">
        <v>0.2</v>
      </c>
      <c r="O12" s="290" t="s">
        <v>46</v>
      </c>
      <c r="P12" s="290">
        <v>0.4</v>
      </c>
      <c r="Q12" s="290" t="s">
        <v>70</v>
      </c>
      <c r="R12" s="290">
        <v>0</v>
      </c>
      <c r="S12" s="318" t="s">
        <v>70</v>
      </c>
      <c r="T12" s="318" t="s">
        <v>58</v>
      </c>
      <c r="U12" s="42" t="s">
        <v>266</v>
      </c>
      <c r="V12" s="42" t="s">
        <v>267</v>
      </c>
      <c r="W12" s="42" t="s">
        <v>54</v>
      </c>
      <c r="X12" s="28">
        <v>0.25</v>
      </c>
      <c r="Y12" s="211" t="s">
        <v>161</v>
      </c>
      <c r="Z12" s="28">
        <v>0.15</v>
      </c>
      <c r="AA12" s="28">
        <v>0.4</v>
      </c>
      <c r="AB12" s="211" t="s">
        <v>162</v>
      </c>
      <c r="AC12" s="201" t="s">
        <v>163</v>
      </c>
      <c r="AD12" s="42">
        <v>0</v>
      </c>
      <c r="AE12" s="201" t="s">
        <v>23</v>
      </c>
      <c r="AF12" s="42" t="s">
        <v>268</v>
      </c>
      <c r="AG12" s="93">
        <v>1</v>
      </c>
      <c r="AH12" s="57"/>
      <c r="AI12" s="203">
        <v>44562</v>
      </c>
      <c r="AJ12" s="203">
        <v>44925</v>
      </c>
      <c r="AK12" s="41" t="s">
        <v>244</v>
      </c>
      <c r="AL12" s="51">
        <v>44620</v>
      </c>
      <c r="AM12" s="52" t="s">
        <v>269</v>
      </c>
      <c r="AN12" s="31" t="s">
        <v>258</v>
      </c>
      <c r="AO12" s="52" t="s">
        <v>259</v>
      </c>
      <c r="AP12" s="52"/>
      <c r="AQ12" s="31">
        <v>44742</v>
      </c>
      <c r="AR12" s="134" t="s">
        <v>270</v>
      </c>
      <c r="AS12" s="135" t="s">
        <v>271</v>
      </c>
      <c r="AT12" s="128">
        <v>44804</v>
      </c>
      <c r="AU12" s="224" t="s">
        <v>270</v>
      </c>
      <c r="AV12" s="127" t="s">
        <v>271</v>
      </c>
      <c r="AW12" s="31">
        <v>44865</v>
      </c>
      <c r="AX12" s="224" t="s">
        <v>270</v>
      </c>
      <c r="AY12" s="127" t="s">
        <v>271</v>
      </c>
      <c r="AZ12" s="31">
        <v>44926</v>
      </c>
      <c r="BA12" s="31"/>
      <c r="BB12" s="94"/>
      <c r="BC12" s="3"/>
      <c r="BE12" s="1"/>
      <c r="BF12" s="1"/>
      <c r="BG12" s="1"/>
      <c r="BH12" s="1"/>
      <c r="BI12" s="1"/>
      <c r="BJ12" s="1"/>
      <c r="BK12" s="50"/>
      <c r="BL12" s="50"/>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1"/>
      <c r="XET12" s="1"/>
      <c r="XEU12" s="1"/>
      <c r="XEV12" s="1"/>
      <c r="XEW12" s="1"/>
      <c r="XEX12" s="1"/>
      <c r="XEY12" s="1"/>
      <c r="XEZ12" s="1"/>
      <c r="XFA12" s="1"/>
      <c r="XFB12" s="1"/>
    </row>
    <row r="13" spans="1:16382" s="2" customFormat="1" ht="409.6" thickBot="1" x14ac:dyDescent="0.3">
      <c r="A13" s="291"/>
      <c r="B13" s="290"/>
      <c r="C13" s="290"/>
      <c r="D13" s="290"/>
      <c r="E13" s="290"/>
      <c r="F13" s="324"/>
      <c r="G13" s="313"/>
      <c r="H13" s="313"/>
      <c r="I13" s="324"/>
      <c r="J13" s="290"/>
      <c r="K13" s="290"/>
      <c r="L13" s="314"/>
      <c r="M13" s="290"/>
      <c r="N13" s="290"/>
      <c r="O13" s="290"/>
      <c r="P13" s="290"/>
      <c r="Q13" s="290"/>
      <c r="R13" s="290"/>
      <c r="S13" s="318"/>
      <c r="T13" s="318"/>
      <c r="U13" s="25" t="s">
        <v>272</v>
      </c>
      <c r="V13" s="25" t="s">
        <v>273</v>
      </c>
      <c r="W13" s="25" t="s">
        <v>54</v>
      </c>
      <c r="X13" s="34">
        <v>0.25</v>
      </c>
      <c r="Y13" s="223" t="s">
        <v>161</v>
      </c>
      <c r="Z13" s="34">
        <v>0.15</v>
      </c>
      <c r="AA13" s="34">
        <v>0.4</v>
      </c>
      <c r="AB13" s="223" t="s">
        <v>162</v>
      </c>
      <c r="AC13" s="193" t="s">
        <v>163</v>
      </c>
      <c r="AD13" s="25" t="s">
        <v>274</v>
      </c>
      <c r="AE13" s="193" t="s">
        <v>39</v>
      </c>
      <c r="AF13" s="223"/>
      <c r="AG13" s="98">
        <v>2</v>
      </c>
      <c r="AH13" s="42"/>
      <c r="AI13" s="203">
        <v>44562</v>
      </c>
      <c r="AJ13" s="203">
        <v>44925</v>
      </c>
      <c r="AK13" s="211" t="s">
        <v>275</v>
      </c>
      <c r="AL13" s="51">
        <v>44620</v>
      </c>
      <c r="AM13" s="52" t="s">
        <v>249</v>
      </c>
      <c r="AN13" s="31">
        <v>44681</v>
      </c>
      <c r="AO13" s="52" t="s">
        <v>276</v>
      </c>
      <c r="AP13" s="52" t="s">
        <v>277</v>
      </c>
      <c r="AQ13" s="129">
        <v>44742</v>
      </c>
      <c r="AR13" s="138" t="s">
        <v>278</v>
      </c>
      <c r="AS13" s="139" t="s">
        <v>279</v>
      </c>
      <c r="AT13" s="116">
        <v>44804</v>
      </c>
      <c r="AU13" s="127" t="s">
        <v>278</v>
      </c>
      <c r="AV13" s="133" t="s">
        <v>279</v>
      </c>
      <c r="AW13" s="128">
        <v>44865</v>
      </c>
      <c r="AX13" s="126" t="s">
        <v>278</v>
      </c>
      <c r="AY13" s="133" t="s">
        <v>279</v>
      </c>
      <c r="AZ13" s="31">
        <v>44926</v>
      </c>
      <c r="BA13" s="31"/>
      <c r="BB13" s="94"/>
      <c r="BC13" s="3"/>
      <c r="BE13" s="1"/>
      <c r="BF13" s="1"/>
      <c r="BG13" s="1"/>
      <c r="BH13" s="1"/>
      <c r="BI13" s="1"/>
      <c r="BJ13" s="1"/>
      <c r="BK13" s="50"/>
      <c r="BL13" s="50"/>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c r="AMK13" s="1"/>
      <c r="AML13" s="1"/>
      <c r="AMM13" s="1"/>
      <c r="AMN13" s="1"/>
      <c r="AMO13" s="1"/>
      <c r="AMP13" s="1"/>
      <c r="AMQ13" s="1"/>
      <c r="AMR13" s="1"/>
      <c r="AMS13" s="1"/>
      <c r="AMT13" s="1"/>
      <c r="AMU13" s="1"/>
      <c r="AMV13" s="1"/>
      <c r="AMW13" s="1"/>
      <c r="AMX13" s="1"/>
      <c r="AMY13" s="1"/>
      <c r="AMZ13" s="1"/>
      <c r="ANA13" s="1"/>
      <c r="ANB13" s="1"/>
      <c r="ANC13" s="1"/>
      <c r="AND13" s="1"/>
      <c r="ANE13" s="1"/>
      <c r="ANF13" s="1"/>
      <c r="ANG13" s="1"/>
      <c r="ANH13" s="1"/>
      <c r="ANI13" s="1"/>
      <c r="ANJ13" s="1"/>
      <c r="ANK13" s="1"/>
      <c r="ANL13" s="1"/>
      <c r="ANM13" s="1"/>
      <c r="ANN13" s="1"/>
      <c r="ANO13" s="1"/>
      <c r="ANP13" s="1"/>
      <c r="ANQ13" s="1"/>
      <c r="ANR13" s="1"/>
      <c r="ANS13" s="1"/>
      <c r="ANT13" s="1"/>
      <c r="ANU13" s="1"/>
      <c r="ANV13" s="1"/>
      <c r="ANW13" s="1"/>
      <c r="ANX13" s="1"/>
      <c r="ANY13" s="1"/>
      <c r="ANZ13" s="1"/>
      <c r="AOA13" s="1"/>
      <c r="AOB13" s="1"/>
      <c r="AOC13" s="1"/>
      <c r="AOD13" s="1"/>
      <c r="AOE13" s="1"/>
      <c r="AOF13" s="1"/>
      <c r="AOG13" s="1"/>
      <c r="AOH13" s="1"/>
      <c r="AOI13" s="1"/>
      <c r="AOJ13" s="1"/>
      <c r="AOK13" s="1"/>
      <c r="AOL13" s="1"/>
      <c r="AOM13" s="1"/>
      <c r="AON13" s="1"/>
      <c r="AOO13" s="1"/>
      <c r="AOP13" s="1"/>
      <c r="AOQ13" s="1"/>
      <c r="AOR13" s="1"/>
      <c r="AOS13" s="1"/>
      <c r="AOT13" s="1"/>
      <c r="AOU13" s="1"/>
      <c r="AOV13" s="1"/>
      <c r="AOW13" s="1"/>
      <c r="AOX13" s="1"/>
      <c r="AOY13" s="1"/>
      <c r="AOZ13" s="1"/>
      <c r="APA13" s="1"/>
      <c r="APB13" s="1"/>
      <c r="APC13" s="1"/>
      <c r="APD13" s="1"/>
      <c r="APE13" s="1"/>
      <c r="APF13" s="1"/>
      <c r="APG13" s="1"/>
      <c r="APH13" s="1"/>
      <c r="API13" s="1"/>
      <c r="APJ13" s="1"/>
      <c r="APK13" s="1"/>
      <c r="APL13" s="1"/>
      <c r="APM13" s="1"/>
      <c r="APN13" s="1"/>
      <c r="APO13" s="1"/>
      <c r="APP13" s="1"/>
      <c r="APQ13" s="1"/>
      <c r="APR13" s="1"/>
      <c r="APS13" s="1"/>
      <c r="APT13" s="1"/>
      <c r="APU13" s="1"/>
      <c r="APV13" s="1"/>
      <c r="APW13" s="1"/>
      <c r="APX13" s="1"/>
      <c r="APY13" s="1"/>
      <c r="APZ13" s="1"/>
      <c r="AQA13" s="1"/>
      <c r="AQB13" s="1"/>
      <c r="AQC13" s="1"/>
      <c r="AQD13" s="1"/>
      <c r="AQE13" s="1"/>
      <c r="AQF13" s="1"/>
      <c r="AQG13" s="1"/>
      <c r="AQH13" s="1"/>
      <c r="AQI13" s="1"/>
      <c r="AQJ13" s="1"/>
      <c r="AQK13" s="1"/>
      <c r="AQL13" s="1"/>
      <c r="AQM13" s="1"/>
      <c r="AQN13" s="1"/>
      <c r="AQO13" s="1"/>
      <c r="AQP13" s="1"/>
      <c r="AQQ13" s="1"/>
      <c r="AQR13" s="1"/>
      <c r="AQS13" s="1"/>
      <c r="AQT13" s="1"/>
      <c r="AQU13" s="1"/>
      <c r="AQV13" s="1"/>
      <c r="AQW13" s="1"/>
      <c r="AQX13" s="1"/>
      <c r="AQY13" s="1"/>
      <c r="AQZ13" s="1"/>
      <c r="ARA13" s="1"/>
      <c r="ARB13" s="1"/>
      <c r="ARC13" s="1"/>
      <c r="ARD13" s="1"/>
      <c r="ARE13" s="1"/>
      <c r="ARF13" s="1"/>
      <c r="ARG13" s="1"/>
      <c r="ARH13" s="1"/>
      <c r="ARI13" s="1"/>
      <c r="ARJ13" s="1"/>
      <c r="ARK13" s="1"/>
      <c r="ARL13" s="1"/>
      <c r="ARM13" s="1"/>
      <c r="ARN13" s="1"/>
      <c r="ARO13" s="1"/>
      <c r="ARP13" s="1"/>
      <c r="ARQ13" s="1"/>
      <c r="ARR13" s="1"/>
      <c r="ARS13" s="1"/>
      <c r="ART13" s="1"/>
      <c r="ARU13" s="1"/>
      <c r="ARV13" s="1"/>
      <c r="ARW13" s="1"/>
      <c r="ARX13" s="1"/>
      <c r="ARY13" s="1"/>
      <c r="ARZ13" s="1"/>
      <c r="ASA13" s="1"/>
      <c r="ASB13" s="1"/>
      <c r="ASC13" s="1"/>
      <c r="ASD13" s="1"/>
      <c r="ASE13" s="1"/>
      <c r="ASF13" s="1"/>
      <c r="ASG13" s="1"/>
      <c r="ASH13" s="1"/>
      <c r="ASI13" s="1"/>
      <c r="ASJ13" s="1"/>
      <c r="ASK13" s="1"/>
      <c r="ASL13" s="1"/>
      <c r="ASM13" s="1"/>
      <c r="ASN13" s="1"/>
      <c r="ASO13" s="1"/>
      <c r="ASP13" s="1"/>
      <c r="ASQ13" s="1"/>
      <c r="ASR13" s="1"/>
      <c r="ASS13" s="1"/>
      <c r="AST13" s="1"/>
      <c r="ASU13" s="1"/>
      <c r="ASV13" s="1"/>
      <c r="ASW13" s="1"/>
      <c r="ASX13" s="1"/>
      <c r="ASY13" s="1"/>
      <c r="ASZ13" s="1"/>
      <c r="ATA13" s="1"/>
      <c r="ATB13" s="1"/>
      <c r="ATC13" s="1"/>
      <c r="ATD13" s="1"/>
      <c r="ATE13" s="1"/>
      <c r="ATF13" s="1"/>
      <c r="ATG13" s="1"/>
      <c r="ATH13" s="1"/>
      <c r="ATI13" s="1"/>
      <c r="ATJ13" s="1"/>
      <c r="ATK13" s="1"/>
      <c r="ATL13" s="1"/>
      <c r="ATM13" s="1"/>
      <c r="ATN13" s="1"/>
      <c r="ATO13" s="1"/>
      <c r="ATP13" s="1"/>
      <c r="ATQ13" s="1"/>
      <c r="ATR13" s="1"/>
      <c r="ATS13" s="1"/>
      <c r="ATT13" s="1"/>
      <c r="ATU13" s="1"/>
      <c r="ATV13" s="1"/>
      <c r="ATW13" s="1"/>
      <c r="ATX13" s="1"/>
      <c r="ATY13" s="1"/>
      <c r="ATZ13" s="1"/>
      <c r="AUA13" s="1"/>
      <c r="AUB13" s="1"/>
      <c r="AUC13" s="1"/>
      <c r="AUD13" s="1"/>
      <c r="AUE13" s="1"/>
      <c r="AUF13" s="1"/>
      <c r="AUG13" s="1"/>
      <c r="AUH13" s="1"/>
      <c r="AUI13" s="1"/>
      <c r="AUJ13" s="1"/>
      <c r="AUK13" s="1"/>
      <c r="AUL13" s="1"/>
      <c r="AUM13" s="1"/>
      <c r="AUN13" s="1"/>
      <c r="AUO13" s="1"/>
      <c r="AUP13" s="1"/>
      <c r="AUQ13" s="1"/>
      <c r="AUR13" s="1"/>
      <c r="AUS13" s="1"/>
      <c r="AUT13" s="1"/>
      <c r="AUU13" s="1"/>
      <c r="AUV13" s="1"/>
      <c r="AUW13" s="1"/>
      <c r="AUX13" s="1"/>
      <c r="AUY13" s="1"/>
      <c r="AUZ13" s="1"/>
      <c r="AVA13" s="1"/>
      <c r="AVB13" s="1"/>
      <c r="AVC13" s="1"/>
      <c r="AVD13" s="1"/>
      <c r="AVE13" s="1"/>
      <c r="AVF13" s="1"/>
      <c r="AVG13" s="1"/>
      <c r="AVH13" s="1"/>
      <c r="AVI13" s="1"/>
      <c r="AVJ13" s="1"/>
      <c r="AVK13" s="1"/>
      <c r="AVL13" s="1"/>
      <c r="AVM13" s="1"/>
      <c r="AVN13" s="1"/>
      <c r="AVO13" s="1"/>
      <c r="AVP13" s="1"/>
      <c r="AVQ13" s="1"/>
      <c r="AVR13" s="1"/>
      <c r="AVS13" s="1"/>
      <c r="AVT13" s="1"/>
      <c r="AVU13" s="1"/>
      <c r="AVV13" s="1"/>
      <c r="AVW13" s="1"/>
      <c r="AVX13" s="1"/>
      <c r="AVY13" s="1"/>
      <c r="AVZ13" s="1"/>
      <c r="AWA13" s="1"/>
      <c r="AWB13" s="1"/>
      <c r="AWC13" s="1"/>
      <c r="AWD13" s="1"/>
      <c r="AWE13" s="1"/>
      <c r="AWF13" s="1"/>
      <c r="AWG13" s="1"/>
      <c r="AWH13" s="1"/>
      <c r="AWI13" s="1"/>
      <c r="AWJ13" s="1"/>
      <c r="AWK13" s="1"/>
      <c r="AWL13" s="1"/>
      <c r="AWM13" s="1"/>
      <c r="AWN13" s="1"/>
      <c r="AWO13" s="1"/>
      <c r="AWP13" s="1"/>
      <c r="AWQ13" s="1"/>
      <c r="AWR13" s="1"/>
      <c r="AWS13" s="1"/>
      <c r="AWT13" s="1"/>
      <c r="AWU13" s="1"/>
      <c r="AWV13" s="1"/>
      <c r="AWW13" s="1"/>
      <c r="AWX13" s="1"/>
      <c r="AWY13" s="1"/>
      <c r="AWZ13" s="1"/>
      <c r="AXA13" s="1"/>
      <c r="AXB13" s="1"/>
      <c r="AXC13" s="1"/>
      <c r="AXD13" s="1"/>
      <c r="AXE13" s="1"/>
      <c r="AXF13" s="1"/>
      <c r="AXG13" s="1"/>
      <c r="AXH13" s="1"/>
      <c r="AXI13" s="1"/>
      <c r="AXJ13" s="1"/>
      <c r="AXK13" s="1"/>
      <c r="AXL13" s="1"/>
      <c r="AXM13" s="1"/>
      <c r="AXN13" s="1"/>
      <c r="AXO13" s="1"/>
      <c r="AXP13" s="1"/>
      <c r="AXQ13" s="1"/>
      <c r="AXR13" s="1"/>
      <c r="AXS13" s="1"/>
      <c r="AXT13" s="1"/>
      <c r="AXU13" s="1"/>
      <c r="AXV13" s="1"/>
      <c r="AXW13" s="1"/>
      <c r="AXX13" s="1"/>
      <c r="AXY13" s="1"/>
      <c r="AXZ13" s="1"/>
      <c r="AYA13" s="1"/>
      <c r="AYB13" s="1"/>
      <c r="AYC13" s="1"/>
      <c r="AYD13" s="1"/>
      <c r="AYE13" s="1"/>
      <c r="AYF13" s="1"/>
      <c r="AYG13" s="1"/>
      <c r="AYH13" s="1"/>
      <c r="AYI13" s="1"/>
      <c r="AYJ13" s="1"/>
      <c r="AYK13" s="1"/>
      <c r="AYL13" s="1"/>
      <c r="AYM13" s="1"/>
      <c r="AYN13" s="1"/>
      <c r="AYO13" s="1"/>
      <c r="AYP13" s="1"/>
      <c r="AYQ13" s="1"/>
      <c r="AYR13" s="1"/>
      <c r="AYS13" s="1"/>
      <c r="AYT13" s="1"/>
      <c r="AYU13" s="1"/>
      <c r="AYV13" s="1"/>
      <c r="AYW13" s="1"/>
      <c r="AYX13" s="1"/>
      <c r="AYY13" s="1"/>
      <c r="AYZ13" s="1"/>
      <c r="AZA13" s="1"/>
      <c r="AZB13" s="1"/>
      <c r="AZC13" s="1"/>
      <c r="AZD13" s="1"/>
      <c r="AZE13" s="1"/>
      <c r="AZF13" s="1"/>
      <c r="AZG13" s="1"/>
      <c r="AZH13" s="1"/>
      <c r="AZI13" s="1"/>
      <c r="AZJ13" s="1"/>
      <c r="AZK13" s="1"/>
      <c r="AZL13" s="1"/>
      <c r="AZM13" s="1"/>
      <c r="AZN13" s="1"/>
      <c r="AZO13" s="1"/>
      <c r="AZP13" s="1"/>
      <c r="AZQ13" s="1"/>
      <c r="AZR13" s="1"/>
      <c r="AZS13" s="1"/>
      <c r="AZT13" s="1"/>
      <c r="AZU13" s="1"/>
      <c r="AZV13" s="1"/>
      <c r="AZW13" s="1"/>
      <c r="AZX13" s="1"/>
      <c r="AZY13" s="1"/>
      <c r="AZZ13" s="1"/>
      <c r="BAA13" s="1"/>
      <c r="BAB13" s="1"/>
      <c r="BAC13" s="1"/>
      <c r="BAD13" s="1"/>
      <c r="BAE13" s="1"/>
      <c r="BAF13" s="1"/>
      <c r="BAG13" s="1"/>
      <c r="BAH13" s="1"/>
      <c r="BAI13" s="1"/>
      <c r="BAJ13" s="1"/>
      <c r="BAK13" s="1"/>
      <c r="BAL13" s="1"/>
      <c r="BAM13" s="1"/>
      <c r="BAN13" s="1"/>
      <c r="BAO13" s="1"/>
      <c r="BAP13" s="1"/>
      <c r="BAQ13" s="1"/>
      <c r="BAR13" s="1"/>
      <c r="BAS13" s="1"/>
      <c r="BAT13" s="1"/>
      <c r="BAU13" s="1"/>
      <c r="BAV13" s="1"/>
      <c r="BAW13" s="1"/>
      <c r="BAX13" s="1"/>
      <c r="BAY13" s="1"/>
      <c r="BAZ13" s="1"/>
      <c r="BBA13" s="1"/>
      <c r="BBB13" s="1"/>
      <c r="BBC13" s="1"/>
      <c r="BBD13" s="1"/>
      <c r="BBE13" s="1"/>
      <c r="BBF13" s="1"/>
      <c r="BBG13" s="1"/>
      <c r="BBH13" s="1"/>
      <c r="BBI13" s="1"/>
      <c r="BBJ13" s="1"/>
      <c r="BBK13" s="1"/>
      <c r="BBL13" s="1"/>
      <c r="BBM13" s="1"/>
      <c r="BBN13" s="1"/>
      <c r="BBO13" s="1"/>
      <c r="BBP13" s="1"/>
      <c r="BBQ13" s="1"/>
      <c r="BBR13" s="1"/>
      <c r="BBS13" s="1"/>
      <c r="BBT13" s="1"/>
      <c r="BBU13" s="1"/>
      <c r="BBV13" s="1"/>
      <c r="BBW13" s="1"/>
      <c r="BBX13" s="1"/>
      <c r="BBY13" s="1"/>
      <c r="BBZ13" s="1"/>
      <c r="BCA13" s="1"/>
      <c r="BCB13" s="1"/>
      <c r="BCC13" s="1"/>
      <c r="BCD13" s="1"/>
      <c r="BCE13" s="1"/>
      <c r="BCF13" s="1"/>
      <c r="BCG13" s="1"/>
      <c r="BCH13" s="1"/>
      <c r="BCI13" s="1"/>
      <c r="BCJ13" s="1"/>
      <c r="BCK13" s="1"/>
      <c r="BCL13" s="1"/>
      <c r="BCM13" s="1"/>
      <c r="BCN13" s="1"/>
      <c r="BCO13" s="1"/>
      <c r="BCP13" s="1"/>
      <c r="BCQ13" s="1"/>
      <c r="BCR13" s="1"/>
      <c r="BCS13" s="1"/>
      <c r="BCT13" s="1"/>
      <c r="BCU13" s="1"/>
      <c r="BCV13" s="1"/>
      <c r="BCW13" s="1"/>
      <c r="BCX13" s="1"/>
      <c r="BCY13" s="1"/>
      <c r="BCZ13" s="1"/>
      <c r="BDA13" s="1"/>
      <c r="BDB13" s="1"/>
      <c r="BDC13" s="1"/>
      <c r="BDD13" s="1"/>
      <c r="BDE13" s="1"/>
      <c r="BDF13" s="1"/>
      <c r="BDG13" s="1"/>
      <c r="BDH13" s="1"/>
      <c r="BDI13" s="1"/>
      <c r="BDJ13" s="1"/>
      <c r="BDK13" s="1"/>
      <c r="BDL13" s="1"/>
      <c r="BDM13" s="1"/>
      <c r="BDN13" s="1"/>
      <c r="BDO13" s="1"/>
      <c r="BDP13" s="1"/>
      <c r="BDQ13" s="1"/>
      <c r="BDR13" s="1"/>
      <c r="BDS13" s="1"/>
      <c r="BDT13" s="1"/>
      <c r="BDU13" s="1"/>
      <c r="BDV13" s="1"/>
      <c r="BDW13" s="1"/>
      <c r="BDX13" s="1"/>
      <c r="BDY13" s="1"/>
      <c r="BDZ13" s="1"/>
      <c r="BEA13" s="1"/>
      <c r="BEB13" s="1"/>
      <c r="BEC13" s="1"/>
      <c r="BED13" s="1"/>
      <c r="BEE13" s="1"/>
      <c r="BEF13" s="1"/>
      <c r="BEG13" s="1"/>
      <c r="BEH13" s="1"/>
      <c r="BEI13" s="1"/>
      <c r="BEJ13" s="1"/>
      <c r="BEK13" s="1"/>
      <c r="BEL13" s="1"/>
      <c r="BEM13" s="1"/>
      <c r="BEN13" s="1"/>
      <c r="BEO13" s="1"/>
      <c r="BEP13" s="1"/>
      <c r="BEQ13" s="1"/>
      <c r="BER13" s="1"/>
      <c r="BES13" s="1"/>
      <c r="BET13" s="1"/>
      <c r="BEU13" s="1"/>
      <c r="BEV13" s="1"/>
      <c r="BEW13" s="1"/>
      <c r="BEX13" s="1"/>
      <c r="BEY13" s="1"/>
      <c r="BEZ13" s="1"/>
      <c r="BFA13" s="1"/>
      <c r="BFB13" s="1"/>
      <c r="BFC13" s="1"/>
      <c r="BFD13" s="1"/>
      <c r="BFE13" s="1"/>
      <c r="BFF13" s="1"/>
      <c r="BFG13" s="1"/>
      <c r="BFH13" s="1"/>
      <c r="BFI13" s="1"/>
      <c r="BFJ13" s="1"/>
      <c r="BFK13" s="1"/>
      <c r="BFL13" s="1"/>
      <c r="BFM13" s="1"/>
      <c r="BFN13" s="1"/>
      <c r="BFO13" s="1"/>
      <c r="BFP13" s="1"/>
      <c r="BFQ13" s="1"/>
      <c r="BFR13" s="1"/>
      <c r="BFS13" s="1"/>
      <c r="BFT13" s="1"/>
      <c r="BFU13" s="1"/>
      <c r="BFV13" s="1"/>
      <c r="BFW13" s="1"/>
      <c r="BFX13" s="1"/>
      <c r="BFY13" s="1"/>
      <c r="BFZ13" s="1"/>
      <c r="BGA13" s="1"/>
      <c r="BGB13" s="1"/>
      <c r="BGC13" s="1"/>
      <c r="BGD13" s="1"/>
      <c r="BGE13" s="1"/>
      <c r="BGF13" s="1"/>
      <c r="BGG13" s="1"/>
      <c r="BGH13" s="1"/>
      <c r="BGI13" s="1"/>
      <c r="BGJ13" s="1"/>
      <c r="BGK13" s="1"/>
      <c r="BGL13" s="1"/>
      <c r="BGM13" s="1"/>
      <c r="BGN13" s="1"/>
      <c r="BGO13" s="1"/>
      <c r="BGP13" s="1"/>
      <c r="BGQ13" s="1"/>
      <c r="BGR13" s="1"/>
      <c r="BGS13" s="1"/>
      <c r="BGT13" s="1"/>
      <c r="BGU13" s="1"/>
      <c r="BGV13" s="1"/>
      <c r="BGW13" s="1"/>
      <c r="BGX13" s="1"/>
      <c r="BGY13" s="1"/>
      <c r="BGZ13" s="1"/>
      <c r="BHA13" s="1"/>
      <c r="BHB13" s="1"/>
      <c r="BHC13" s="1"/>
      <c r="BHD13" s="1"/>
      <c r="BHE13" s="1"/>
      <c r="BHF13" s="1"/>
      <c r="BHG13" s="1"/>
      <c r="BHH13" s="1"/>
      <c r="BHI13" s="1"/>
      <c r="BHJ13" s="1"/>
      <c r="BHK13" s="1"/>
      <c r="BHL13" s="1"/>
      <c r="BHM13" s="1"/>
      <c r="BHN13" s="1"/>
      <c r="BHO13" s="1"/>
      <c r="BHP13" s="1"/>
      <c r="BHQ13" s="1"/>
      <c r="BHR13" s="1"/>
      <c r="BHS13" s="1"/>
      <c r="BHT13" s="1"/>
      <c r="BHU13" s="1"/>
      <c r="BHV13" s="1"/>
      <c r="BHW13" s="1"/>
      <c r="BHX13" s="1"/>
      <c r="BHY13" s="1"/>
      <c r="BHZ13" s="1"/>
      <c r="BIA13" s="1"/>
      <c r="BIB13" s="1"/>
      <c r="BIC13" s="1"/>
      <c r="BID13" s="1"/>
      <c r="BIE13" s="1"/>
      <c r="BIF13" s="1"/>
      <c r="BIG13" s="1"/>
      <c r="BIH13" s="1"/>
      <c r="BII13" s="1"/>
      <c r="BIJ13" s="1"/>
      <c r="BIK13" s="1"/>
      <c r="BIL13" s="1"/>
      <c r="BIM13" s="1"/>
      <c r="BIN13" s="1"/>
      <c r="BIO13" s="1"/>
      <c r="BIP13" s="1"/>
      <c r="BIQ13" s="1"/>
      <c r="BIR13" s="1"/>
      <c r="BIS13" s="1"/>
      <c r="BIT13" s="1"/>
      <c r="BIU13" s="1"/>
      <c r="BIV13" s="1"/>
      <c r="BIW13" s="1"/>
      <c r="BIX13" s="1"/>
      <c r="BIY13" s="1"/>
      <c r="BIZ13" s="1"/>
      <c r="BJA13" s="1"/>
      <c r="BJB13" s="1"/>
      <c r="BJC13" s="1"/>
      <c r="BJD13" s="1"/>
      <c r="BJE13" s="1"/>
      <c r="BJF13" s="1"/>
      <c r="BJG13" s="1"/>
      <c r="BJH13" s="1"/>
      <c r="BJI13" s="1"/>
      <c r="BJJ13" s="1"/>
      <c r="BJK13" s="1"/>
      <c r="BJL13" s="1"/>
      <c r="BJM13" s="1"/>
      <c r="BJN13" s="1"/>
      <c r="BJO13" s="1"/>
      <c r="BJP13" s="1"/>
      <c r="BJQ13" s="1"/>
      <c r="BJR13" s="1"/>
      <c r="BJS13" s="1"/>
      <c r="BJT13" s="1"/>
      <c r="BJU13" s="1"/>
      <c r="BJV13" s="1"/>
      <c r="BJW13" s="1"/>
      <c r="BJX13" s="1"/>
      <c r="BJY13" s="1"/>
      <c r="BJZ13" s="1"/>
      <c r="BKA13" s="1"/>
      <c r="BKB13" s="1"/>
      <c r="BKC13" s="1"/>
      <c r="BKD13" s="1"/>
      <c r="BKE13" s="1"/>
      <c r="BKF13" s="1"/>
      <c r="BKG13" s="1"/>
      <c r="BKH13" s="1"/>
      <c r="BKI13" s="1"/>
      <c r="BKJ13" s="1"/>
      <c r="BKK13" s="1"/>
      <c r="BKL13" s="1"/>
      <c r="BKM13" s="1"/>
      <c r="BKN13" s="1"/>
      <c r="BKO13" s="1"/>
      <c r="BKP13" s="1"/>
      <c r="BKQ13" s="1"/>
      <c r="BKR13" s="1"/>
      <c r="BKS13" s="1"/>
      <c r="BKT13" s="1"/>
      <c r="BKU13" s="1"/>
      <c r="BKV13" s="1"/>
      <c r="BKW13" s="1"/>
      <c r="BKX13" s="1"/>
      <c r="BKY13" s="1"/>
      <c r="BKZ13" s="1"/>
      <c r="BLA13" s="1"/>
      <c r="BLB13" s="1"/>
      <c r="BLC13" s="1"/>
      <c r="BLD13" s="1"/>
      <c r="BLE13" s="1"/>
      <c r="BLF13" s="1"/>
      <c r="BLG13" s="1"/>
      <c r="BLH13" s="1"/>
      <c r="BLI13" s="1"/>
      <c r="BLJ13" s="1"/>
      <c r="BLK13" s="1"/>
      <c r="BLL13" s="1"/>
      <c r="BLM13" s="1"/>
      <c r="BLN13" s="1"/>
      <c r="BLO13" s="1"/>
      <c r="BLP13" s="1"/>
      <c r="BLQ13" s="1"/>
      <c r="BLR13" s="1"/>
      <c r="BLS13" s="1"/>
      <c r="BLT13" s="1"/>
      <c r="BLU13" s="1"/>
      <c r="BLV13" s="1"/>
      <c r="BLW13" s="1"/>
      <c r="BLX13" s="1"/>
      <c r="BLY13" s="1"/>
      <c r="BLZ13" s="1"/>
      <c r="BMA13" s="1"/>
      <c r="BMB13" s="1"/>
      <c r="BMC13" s="1"/>
      <c r="BMD13" s="1"/>
      <c r="BME13" s="1"/>
      <c r="BMF13" s="1"/>
      <c r="BMG13" s="1"/>
      <c r="BMH13" s="1"/>
      <c r="BMI13" s="1"/>
      <c r="BMJ13" s="1"/>
      <c r="BMK13" s="1"/>
      <c r="BML13" s="1"/>
      <c r="BMM13" s="1"/>
      <c r="BMN13" s="1"/>
      <c r="BMO13" s="1"/>
      <c r="BMP13" s="1"/>
      <c r="BMQ13" s="1"/>
      <c r="BMR13" s="1"/>
      <c r="BMS13" s="1"/>
      <c r="BMT13" s="1"/>
      <c r="BMU13" s="1"/>
      <c r="BMV13" s="1"/>
      <c r="BMW13" s="1"/>
      <c r="BMX13" s="1"/>
      <c r="BMY13" s="1"/>
      <c r="BMZ13" s="1"/>
      <c r="BNA13" s="1"/>
      <c r="BNB13" s="1"/>
      <c r="BNC13" s="1"/>
      <c r="BND13" s="1"/>
      <c r="BNE13" s="1"/>
      <c r="BNF13" s="1"/>
      <c r="BNG13" s="1"/>
      <c r="BNH13" s="1"/>
      <c r="BNI13" s="1"/>
      <c r="BNJ13" s="1"/>
      <c r="BNK13" s="1"/>
      <c r="BNL13" s="1"/>
      <c r="BNM13" s="1"/>
      <c r="BNN13" s="1"/>
      <c r="BNO13" s="1"/>
      <c r="BNP13" s="1"/>
      <c r="BNQ13" s="1"/>
      <c r="BNR13" s="1"/>
      <c r="BNS13" s="1"/>
      <c r="BNT13" s="1"/>
      <c r="BNU13" s="1"/>
      <c r="BNV13" s="1"/>
      <c r="BNW13" s="1"/>
      <c r="BNX13" s="1"/>
      <c r="BNY13" s="1"/>
      <c r="BNZ13" s="1"/>
      <c r="BOA13" s="1"/>
      <c r="BOB13" s="1"/>
      <c r="BOC13" s="1"/>
      <c r="BOD13" s="1"/>
      <c r="BOE13" s="1"/>
      <c r="BOF13" s="1"/>
      <c r="BOG13" s="1"/>
      <c r="BOH13" s="1"/>
      <c r="BOI13" s="1"/>
      <c r="BOJ13" s="1"/>
      <c r="BOK13" s="1"/>
      <c r="BOL13" s="1"/>
      <c r="BOM13" s="1"/>
      <c r="BON13" s="1"/>
      <c r="BOO13" s="1"/>
      <c r="BOP13" s="1"/>
      <c r="BOQ13" s="1"/>
      <c r="BOR13" s="1"/>
      <c r="BOS13" s="1"/>
      <c r="BOT13" s="1"/>
      <c r="BOU13" s="1"/>
      <c r="BOV13" s="1"/>
      <c r="BOW13" s="1"/>
      <c r="BOX13" s="1"/>
      <c r="BOY13" s="1"/>
      <c r="BOZ13" s="1"/>
      <c r="BPA13" s="1"/>
      <c r="BPB13" s="1"/>
      <c r="BPC13" s="1"/>
      <c r="BPD13" s="1"/>
      <c r="BPE13" s="1"/>
      <c r="BPF13" s="1"/>
      <c r="BPG13" s="1"/>
      <c r="BPH13" s="1"/>
      <c r="BPI13" s="1"/>
      <c r="BPJ13" s="1"/>
      <c r="BPK13" s="1"/>
      <c r="BPL13" s="1"/>
      <c r="BPM13" s="1"/>
      <c r="BPN13" s="1"/>
      <c r="BPO13" s="1"/>
      <c r="BPP13" s="1"/>
      <c r="BPQ13" s="1"/>
      <c r="BPR13" s="1"/>
      <c r="BPS13" s="1"/>
      <c r="BPT13" s="1"/>
      <c r="BPU13" s="1"/>
      <c r="BPV13" s="1"/>
      <c r="BPW13" s="1"/>
      <c r="BPX13" s="1"/>
      <c r="BPY13" s="1"/>
      <c r="BPZ13" s="1"/>
      <c r="BQA13" s="1"/>
      <c r="BQB13" s="1"/>
      <c r="BQC13" s="1"/>
      <c r="BQD13" s="1"/>
      <c r="BQE13" s="1"/>
      <c r="BQF13" s="1"/>
      <c r="BQG13" s="1"/>
      <c r="BQH13" s="1"/>
      <c r="BQI13" s="1"/>
      <c r="BQJ13" s="1"/>
      <c r="BQK13" s="1"/>
      <c r="BQL13" s="1"/>
      <c r="BQM13" s="1"/>
      <c r="BQN13" s="1"/>
      <c r="BQO13" s="1"/>
      <c r="BQP13" s="1"/>
      <c r="BQQ13" s="1"/>
      <c r="BQR13" s="1"/>
      <c r="BQS13" s="1"/>
      <c r="BQT13" s="1"/>
      <c r="BQU13" s="1"/>
      <c r="BQV13" s="1"/>
      <c r="BQW13" s="1"/>
      <c r="BQX13" s="1"/>
      <c r="BQY13" s="1"/>
      <c r="BQZ13" s="1"/>
      <c r="BRA13" s="1"/>
      <c r="BRB13" s="1"/>
      <c r="BRC13" s="1"/>
      <c r="BRD13" s="1"/>
      <c r="BRE13" s="1"/>
      <c r="BRF13" s="1"/>
      <c r="BRG13" s="1"/>
      <c r="BRH13" s="1"/>
      <c r="BRI13" s="1"/>
      <c r="BRJ13" s="1"/>
      <c r="BRK13" s="1"/>
      <c r="BRL13" s="1"/>
      <c r="BRM13" s="1"/>
      <c r="BRN13" s="1"/>
      <c r="BRO13" s="1"/>
      <c r="BRP13" s="1"/>
      <c r="BRQ13" s="1"/>
      <c r="BRR13" s="1"/>
      <c r="BRS13" s="1"/>
      <c r="BRT13" s="1"/>
      <c r="BRU13" s="1"/>
      <c r="BRV13" s="1"/>
      <c r="BRW13" s="1"/>
      <c r="BRX13" s="1"/>
      <c r="BRY13" s="1"/>
      <c r="BRZ13" s="1"/>
      <c r="BSA13" s="1"/>
      <c r="BSB13" s="1"/>
      <c r="BSC13" s="1"/>
      <c r="BSD13" s="1"/>
      <c r="BSE13" s="1"/>
      <c r="BSF13" s="1"/>
      <c r="BSG13" s="1"/>
      <c r="BSH13" s="1"/>
      <c r="BSI13" s="1"/>
      <c r="BSJ13" s="1"/>
      <c r="BSK13" s="1"/>
      <c r="BSL13" s="1"/>
      <c r="BSM13" s="1"/>
      <c r="BSN13" s="1"/>
      <c r="BSO13" s="1"/>
      <c r="BSP13" s="1"/>
      <c r="BSQ13" s="1"/>
      <c r="BSR13" s="1"/>
      <c r="BSS13" s="1"/>
      <c r="BST13" s="1"/>
      <c r="BSU13" s="1"/>
      <c r="BSV13" s="1"/>
      <c r="BSW13" s="1"/>
      <c r="BSX13" s="1"/>
      <c r="BSY13" s="1"/>
      <c r="BSZ13" s="1"/>
      <c r="BTA13" s="1"/>
      <c r="BTB13" s="1"/>
      <c r="BTC13" s="1"/>
      <c r="BTD13" s="1"/>
      <c r="BTE13" s="1"/>
      <c r="BTF13" s="1"/>
      <c r="BTG13" s="1"/>
      <c r="BTH13" s="1"/>
      <c r="BTI13" s="1"/>
      <c r="BTJ13" s="1"/>
      <c r="BTK13" s="1"/>
      <c r="BTL13" s="1"/>
      <c r="BTM13" s="1"/>
      <c r="BTN13" s="1"/>
      <c r="BTO13" s="1"/>
      <c r="BTP13" s="1"/>
      <c r="BTQ13" s="1"/>
      <c r="BTR13" s="1"/>
      <c r="BTS13" s="1"/>
      <c r="BTT13" s="1"/>
      <c r="BTU13" s="1"/>
      <c r="BTV13" s="1"/>
      <c r="BTW13" s="1"/>
      <c r="BTX13" s="1"/>
      <c r="BTY13" s="1"/>
      <c r="BTZ13" s="1"/>
      <c r="BUA13" s="1"/>
      <c r="BUB13" s="1"/>
      <c r="BUC13" s="1"/>
      <c r="BUD13" s="1"/>
      <c r="BUE13" s="1"/>
      <c r="BUF13" s="1"/>
      <c r="BUG13" s="1"/>
      <c r="BUH13" s="1"/>
      <c r="BUI13" s="1"/>
      <c r="BUJ13" s="1"/>
      <c r="BUK13" s="1"/>
      <c r="BUL13" s="1"/>
      <c r="BUM13" s="1"/>
      <c r="BUN13" s="1"/>
      <c r="BUO13" s="1"/>
      <c r="BUP13" s="1"/>
      <c r="BUQ13" s="1"/>
      <c r="BUR13" s="1"/>
      <c r="BUS13" s="1"/>
      <c r="BUT13" s="1"/>
      <c r="BUU13" s="1"/>
      <c r="BUV13" s="1"/>
      <c r="BUW13" s="1"/>
      <c r="BUX13" s="1"/>
      <c r="BUY13" s="1"/>
      <c r="BUZ13" s="1"/>
      <c r="BVA13" s="1"/>
      <c r="BVB13" s="1"/>
      <c r="BVC13" s="1"/>
      <c r="BVD13" s="1"/>
      <c r="BVE13" s="1"/>
      <c r="BVF13" s="1"/>
      <c r="BVG13" s="1"/>
      <c r="BVH13" s="1"/>
      <c r="BVI13" s="1"/>
      <c r="BVJ13" s="1"/>
      <c r="BVK13" s="1"/>
      <c r="BVL13" s="1"/>
      <c r="BVM13" s="1"/>
      <c r="BVN13" s="1"/>
      <c r="BVO13" s="1"/>
      <c r="BVP13" s="1"/>
      <c r="BVQ13" s="1"/>
      <c r="BVR13" s="1"/>
      <c r="BVS13" s="1"/>
      <c r="BVT13" s="1"/>
      <c r="BVU13" s="1"/>
      <c r="BVV13" s="1"/>
      <c r="BVW13" s="1"/>
      <c r="BVX13" s="1"/>
      <c r="BVY13" s="1"/>
      <c r="BVZ13" s="1"/>
      <c r="BWA13" s="1"/>
      <c r="BWB13" s="1"/>
      <c r="BWC13" s="1"/>
      <c r="BWD13" s="1"/>
      <c r="BWE13" s="1"/>
      <c r="BWF13" s="1"/>
      <c r="BWG13" s="1"/>
      <c r="BWH13" s="1"/>
      <c r="BWI13" s="1"/>
      <c r="BWJ13" s="1"/>
      <c r="BWK13" s="1"/>
      <c r="BWL13" s="1"/>
      <c r="BWM13" s="1"/>
      <c r="BWN13" s="1"/>
      <c r="BWO13" s="1"/>
      <c r="BWP13" s="1"/>
      <c r="BWQ13" s="1"/>
      <c r="BWR13" s="1"/>
      <c r="BWS13" s="1"/>
      <c r="BWT13" s="1"/>
      <c r="BWU13" s="1"/>
      <c r="BWV13" s="1"/>
      <c r="BWW13" s="1"/>
      <c r="BWX13" s="1"/>
      <c r="BWY13" s="1"/>
      <c r="BWZ13" s="1"/>
      <c r="BXA13" s="1"/>
      <c r="BXB13" s="1"/>
      <c r="BXC13" s="1"/>
      <c r="BXD13" s="1"/>
      <c r="BXE13" s="1"/>
      <c r="BXF13" s="1"/>
      <c r="BXG13" s="1"/>
      <c r="BXH13" s="1"/>
      <c r="BXI13" s="1"/>
      <c r="BXJ13" s="1"/>
      <c r="BXK13" s="1"/>
      <c r="BXL13" s="1"/>
      <c r="BXM13" s="1"/>
      <c r="BXN13" s="1"/>
      <c r="BXO13" s="1"/>
      <c r="BXP13" s="1"/>
      <c r="BXQ13" s="1"/>
      <c r="BXR13" s="1"/>
      <c r="BXS13" s="1"/>
      <c r="BXT13" s="1"/>
      <c r="BXU13" s="1"/>
      <c r="BXV13" s="1"/>
      <c r="BXW13" s="1"/>
      <c r="BXX13" s="1"/>
      <c r="BXY13" s="1"/>
      <c r="BXZ13" s="1"/>
      <c r="BYA13" s="1"/>
      <c r="BYB13" s="1"/>
      <c r="BYC13" s="1"/>
      <c r="BYD13" s="1"/>
      <c r="BYE13" s="1"/>
      <c r="BYF13" s="1"/>
      <c r="BYG13" s="1"/>
      <c r="BYH13" s="1"/>
      <c r="BYI13" s="1"/>
      <c r="BYJ13" s="1"/>
      <c r="BYK13" s="1"/>
      <c r="BYL13" s="1"/>
      <c r="BYM13" s="1"/>
      <c r="BYN13" s="1"/>
      <c r="BYO13" s="1"/>
      <c r="BYP13" s="1"/>
      <c r="BYQ13" s="1"/>
      <c r="BYR13" s="1"/>
      <c r="BYS13" s="1"/>
      <c r="BYT13" s="1"/>
      <c r="BYU13" s="1"/>
      <c r="BYV13" s="1"/>
      <c r="BYW13" s="1"/>
      <c r="BYX13" s="1"/>
      <c r="BYY13" s="1"/>
      <c r="BYZ13" s="1"/>
      <c r="BZA13" s="1"/>
      <c r="BZB13" s="1"/>
      <c r="BZC13" s="1"/>
      <c r="BZD13" s="1"/>
      <c r="BZE13" s="1"/>
      <c r="BZF13" s="1"/>
      <c r="BZG13" s="1"/>
      <c r="BZH13" s="1"/>
      <c r="BZI13" s="1"/>
      <c r="BZJ13" s="1"/>
      <c r="BZK13" s="1"/>
      <c r="BZL13" s="1"/>
      <c r="BZM13" s="1"/>
      <c r="BZN13" s="1"/>
      <c r="BZO13" s="1"/>
      <c r="BZP13" s="1"/>
      <c r="BZQ13" s="1"/>
      <c r="BZR13" s="1"/>
      <c r="BZS13" s="1"/>
      <c r="BZT13" s="1"/>
      <c r="BZU13" s="1"/>
      <c r="BZV13" s="1"/>
      <c r="BZW13" s="1"/>
      <c r="BZX13" s="1"/>
      <c r="BZY13" s="1"/>
      <c r="BZZ13" s="1"/>
      <c r="CAA13" s="1"/>
      <c r="CAB13" s="1"/>
      <c r="CAC13" s="1"/>
      <c r="CAD13" s="1"/>
      <c r="CAE13" s="1"/>
      <c r="CAF13" s="1"/>
      <c r="CAG13" s="1"/>
      <c r="CAH13" s="1"/>
      <c r="CAI13" s="1"/>
      <c r="CAJ13" s="1"/>
      <c r="CAK13" s="1"/>
      <c r="CAL13" s="1"/>
      <c r="CAM13" s="1"/>
      <c r="CAN13" s="1"/>
      <c r="CAO13" s="1"/>
      <c r="CAP13" s="1"/>
      <c r="CAQ13" s="1"/>
      <c r="CAR13" s="1"/>
      <c r="CAS13" s="1"/>
      <c r="CAT13" s="1"/>
      <c r="CAU13" s="1"/>
      <c r="CAV13" s="1"/>
      <c r="CAW13" s="1"/>
      <c r="CAX13" s="1"/>
      <c r="CAY13" s="1"/>
      <c r="CAZ13" s="1"/>
      <c r="CBA13" s="1"/>
      <c r="CBB13" s="1"/>
      <c r="CBC13" s="1"/>
      <c r="CBD13" s="1"/>
      <c r="CBE13" s="1"/>
      <c r="CBF13" s="1"/>
      <c r="CBG13" s="1"/>
      <c r="CBH13" s="1"/>
      <c r="CBI13" s="1"/>
      <c r="CBJ13" s="1"/>
      <c r="CBK13" s="1"/>
      <c r="CBL13" s="1"/>
      <c r="CBM13" s="1"/>
      <c r="CBN13" s="1"/>
      <c r="CBO13" s="1"/>
      <c r="CBP13" s="1"/>
      <c r="CBQ13" s="1"/>
      <c r="CBR13" s="1"/>
      <c r="CBS13" s="1"/>
      <c r="CBT13" s="1"/>
      <c r="CBU13" s="1"/>
      <c r="CBV13" s="1"/>
      <c r="CBW13" s="1"/>
      <c r="CBX13" s="1"/>
      <c r="CBY13" s="1"/>
      <c r="CBZ13" s="1"/>
      <c r="CCA13" s="1"/>
      <c r="CCB13" s="1"/>
      <c r="CCC13" s="1"/>
      <c r="CCD13" s="1"/>
      <c r="CCE13" s="1"/>
      <c r="CCF13" s="1"/>
      <c r="CCG13" s="1"/>
      <c r="CCH13" s="1"/>
      <c r="CCI13" s="1"/>
      <c r="CCJ13" s="1"/>
      <c r="CCK13" s="1"/>
      <c r="CCL13" s="1"/>
      <c r="CCM13" s="1"/>
      <c r="CCN13" s="1"/>
      <c r="CCO13" s="1"/>
      <c r="CCP13" s="1"/>
      <c r="CCQ13" s="1"/>
      <c r="CCR13" s="1"/>
      <c r="CCS13" s="1"/>
      <c r="CCT13" s="1"/>
      <c r="CCU13" s="1"/>
      <c r="CCV13" s="1"/>
      <c r="CCW13" s="1"/>
      <c r="CCX13" s="1"/>
      <c r="CCY13" s="1"/>
      <c r="CCZ13" s="1"/>
      <c r="CDA13" s="1"/>
      <c r="CDB13" s="1"/>
      <c r="CDC13" s="1"/>
      <c r="CDD13" s="1"/>
      <c r="CDE13" s="1"/>
      <c r="CDF13" s="1"/>
      <c r="CDG13" s="1"/>
      <c r="CDH13" s="1"/>
      <c r="CDI13" s="1"/>
      <c r="CDJ13" s="1"/>
      <c r="CDK13" s="1"/>
      <c r="CDL13" s="1"/>
      <c r="CDM13" s="1"/>
      <c r="CDN13" s="1"/>
      <c r="CDO13" s="1"/>
      <c r="CDP13" s="1"/>
      <c r="CDQ13" s="1"/>
      <c r="CDR13" s="1"/>
      <c r="CDS13" s="1"/>
      <c r="CDT13" s="1"/>
      <c r="CDU13" s="1"/>
      <c r="CDV13" s="1"/>
      <c r="CDW13" s="1"/>
      <c r="CDX13" s="1"/>
      <c r="CDY13" s="1"/>
      <c r="CDZ13" s="1"/>
      <c r="CEA13" s="1"/>
      <c r="CEB13" s="1"/>
      <c r="CEC13" s="1"/>
      <c r="CED13" s="1"/>
      <c r="CEE13" s="1"/>
      <c r="CEF13" s="1"/>
      <c r="CEG13" s="1"/>
      <c r="CEH13" s="1"/>
      <c r="CEI13" s="1"/>
      <c r="CEJ13" s="1"/>
      <c r="CEK13" s="1"/>
      <c r="CEL13" s="1"/>
      <c r="CEM13" s="1"/>
      <c r="CEN13" s="1"/>
      <c r="CEO13" s="1"/>
      <c r="CEP13" s="1"/>
      <c r="CEQ13" s="1"/>
      <c r="CER13" s="1"/>
      <c r="CES13" s="1"/>
      <c r="CET13" s="1"/>
      <c r="CEU13" s="1"/>
      <c r="CEV13" s="1"/>
      <c r="CEW13" s="1"/>
      <c r="CEX13" s="1"/>
      <c r="CEY13" s="1"/>
      <c r="CEZ13" s="1"/>
      <c r="CFA13" s="1"/>
      <c r="CFB13" s="1"/>
      <c r="CFC13" s="1"/>
      <c r="CFD13" s="1"/>
      <c r="CFE13" s="1"/>
      <c r="CFF13" s="1"/>
      <c r="CFG13" s="1"/>
      <c r="CFH13" s="1"/>
      <c r="CFI13" s="1"/>
      <c r="CFJ13" s="1"/>
      <c r="CFK13" s="1"/>
      <c r="CFL13" s="1"/>
      <c r="CFM13" s="1"/>
      <c r="CFN13" s="1"/>
      <c r="CFO13" s="1"/>
      <c r="CFP13" s="1"/>
      <c r="CFQ13" s="1"/>
      <c r="CFR13" s="1"/>
      <c r="CFS13" s="1"/>
      <c r="CFT13" s="1"/>
      <c r="CFU13" s="1"/>
      <c r="CFV13" s="1"/>
      <c r="CFW13" s="1"/>
      <c r="CFX13" s="1"/>
      <c r="CFY13" s="1"/>
      <c r="CFZ13" s="1"/>
      <c r="CGA13" s="1"/>
      <c r="CGB13" s="1"/>
      <c r="CGC13" s="1"/>
      <c r="CGD13" s="1"/>
      <c r="CGE13" s="1"/>
      <c r="CGF13" s="1"/>
      <c r="CGG13" s="1"/>
      <c r="CGH13" s="1"/>
      <c r="CGI13" s="1"/>
      <c r="CGJ13" s="1"/>
      <c r="CGK13" s="1"/>
      <c r="CGL13" s="1"/>
      <c r="CGM13" s="1"/>
      <c r="CGN13" s="1"/>
      <c r="CGO13" s="1"/>
      <c r="CGP13" s="1"/>
      <c r="CGQ13" s="1"/>
      <c r="CGR13" s="1"/>
      <c r="CGS13" s="1"/>
      <c r="CGT13" s="1"/>
      <c r="CGU13" s="1"/>
      <c r="CGV13" s="1"/>
      <c r="CGW13" s="1"/>
      <c r="CGX13" s="1"/>
      <c r="CGY13" s="1"/>
      <c r="CGZ13" s="1"/>
      <c r="CHA13" s="1"/>
      <c r="CHB13" s="1"/>
      <c r="CHC13" s="1"/>
      <c r="CHD13" s="1"/>
      <c r="CHE13" s="1"/>
      <c r="CHF13" s="1"/>
      <c r="CHG13" s="1"/>
      <c r="CHH13" s="1"/>
      <c r="CHI13" s="1"/>
      <c r="CHJ13" s="1"/>
      <c r="CHK13" s="1"/>
      <c r="CHL13" s="1"/>
      <c r="CHM13" s="1"/>
      <c r="CHN13" s="1"/>
      <c r="CHO13" s="1"/>
      <c r="CHP13" s="1"/>
      <c r="CHQ13" s="1"/>
      <c r="CHR13" s="1"/>
      <c r="CHS13" s="1"/>
      <c r="CHT13" s="1"/>
      <c r="CHU13" s="1"/>
      <c r="CHV13" s="1"/>
      <c r="CHW13" s="1"/>
      <c r="CHX13" s="1"/>
      <c r="CHY13" s="1"/>
      <c r="CHZ13" s="1"/>
      <c r="CIA13" s="1"/>
      <c r="CIB13" s="1"/>
      <c r="CIC13" s="1"/>
      <c r="CID13" s="1"/>
      <c r="CIE13" s="1"/>
      <c r="CIF13" s="1"/>
      <c r="CIG13" s="1"/>
      <c r="CIH13" s="1"/>
      <c r="CII13" s="1"/>
      <c r="CIJ13" s="1"/>
      <c r="CIK13" s="1"/>
      <c r="CIL13" s="1"/>
      <c r="CIM13" s="1"/>
      <c r="CIN13" s="1"/>
      <c r="CIO13" s="1"/>
      <c r="CIP13" s="1"/>
      <c r="CIQ13" s="1"/>
      <c r="CIR13" s="1"/>
      <c r="CIS13" s="1"/>
      <c r="CIT13" s="1"/>
      <c r="CIU13" s="1"/>
      <c r="CIV13" s="1"/>
      <c r="CIW13" s="1"/>
      <c r="CIX13" s="1"/>
      <c r="CIY13" s="1"/>
      <c r="CIZ13" s="1"/>
      <c r="CJA13" s="1"/>
      <c r="CJB13" s="1"/>
      <c r="CJC13" s="1"/>
      <c r="CJD13" s="1"/>
      <c r="CJE13" s="1"/>
      <c r="CJF13" s="1"/>
      <c r="CJG13" s="1"/>
      <c r="CJH13" s="1"/>
      <c r="CJI13" s="1"/>
      <c r="CJJ13" s="1"/>
      <c r="CJK13" s="1"/>
      <c r="CJL13" s="1"/>
      <c r="CJM13" s="1"/>
      <c r="CJN13" s="1"/>
      <c r="CJO13" s="1"/>
      <c r="CJP13" s="1"/>
      <c r="CJQ13" s="1"/>
      <c r="CJR13" s="1"/>
      <c r="CJS13" s="1"/>
      <c r="CJT13" s="1"/>
      <c r="CJU13" s="1"/>
      <c r="CJV13" s="1"/>
      <c r="CJW13" s="1"/>
      <c r="CJX13" s="1"/>
      <c r="CJY13" s="1"/>
      <c r="CJZ13" s="1"/>
      <c r="CKA13" s="1"/>
      <c r="CKB13" s="1"/>
      <c r="CKC13" s="1"/>
      <c r="CKD13" s="1"/>
      <c r="CKE13" s="1"/>
      <c r="CKF13" s="1"/>
      <c r="CKG13" s="1"/>
      <c r="CKH13" s="1"/>
      <c r="CKI13" s="1"/>
      <c r="CKJ13" s="1"/>
      <c r="CKK13" s="1"/>
      <c r="CKL13" s="1"/>
      <c r="CKM13" s="1"/>
      <c r="CKN13" s="1"/>
      <c r="CKO13" s="1"/>
      <c r="CKP13" s="1"/>
      <c r="CKQ13" s="1"/>
      <c r="CKR13" s="1"/>
      <c r="CKS13" s="1"/>
      <c r="CKT13" s="1"/>
      <c r="CKU13" s="1"/>
      <c r="CKV13" s="1"/>
      <c r="CKW13" s="1"/>
      <c r="CKX13" s="1"/>
      <c r="CKY13" s="1"/>
      <c r="CKZ13" s="1"/>
      <c r="CLA13" s="1"/>
      <c r="CLB13" s="1"/>
      <c r="CLC13" s="1"/>
      <c r="CLD13" s="1"/>
      <c r="CLE13" s="1"/>
      <c r="CLF13" s="1"/>
      <c r="CLG13" s="1"/>
      <c r="CLH13" s="1"/>
      <c r="CLI13" s="1"/>
      <c r="CLJ13" s="1"/>
      <c r="CLK13" s="1"/>
      <c r="CLL13" s="1"/>
      <c r="CLM13" s="1"/>
      <c r="CLN13" s="1"/>
      <c r="CLO13" s="1"/>
      <c r="CLP13" s="1"/>
      <c r="CLQ13" s="1"/>
      <c r="CLR13" s="1"/>
      <c r="CLS13" s="1"/>
      <c r="CLT13" s="1"/>
      <c r="CLU13" s="1"/>
      <c r="CLV13" s="1"/>
      <c r="CLW13" s="1"/>
      <c r="CLX13" s="1"/>
      <c r="CLY13" s="1"/>
      <c r="CLZ13" s="1"/>
      <c r="CMA13" s="1"/>
      <c r="CMB13" s="1"/>
      <c r="CMC13" s="1"/>
      <c r="CMD13" s="1"/>
      <c r="CME13" s="1"/>
      <c r="CMF13" s="1"/>
      <c r="CMG13" s="1"/>
      <c r="CMH13" s="1"/>
      <c r="CMI13" s="1"/>
      <c r="CMJ13" s="1"/>
      <c r="CMK13" s="1"/>
      <c r="CML13" s="1"/>
      <c r="CMM13" s="1"/>
      <c r="CMN13" s="1"/>
      <c r="CMO13" s="1"/>
      <c r="CMP13" s="1"/>
      <c r="CMQ13" s="1"/>
      <c r="CMR13" s="1"/>
      <c r="CMS13" s="1"/>
      <c r="CMT13" s="1"/>
      <c r="CMU13" s="1"/>
      <c r="CMV13" s="1"/>
      <c r="CMW13" s="1"/>
      <c r="CMX13" s="1"/>
      <c r="CMY13" s="1"/>
      <c r="CMZ13" s="1"/>
      <c r="CNA13" s="1"/>
      <c r="CNB13" s="1"/>
      <c r="CNC13" s="1"/>
      <c r="CND13" s="1"/>
      <c r="CNE13" s="1"/>
      <c r="CNF13" s="1"/>
      <c r="CNG13" s="1"/>
      <c r="CNH13" s="1"/>
      <c r="CNI13" s="1"/>
      <c r="CNJ13" s="1"/>
      <c r="CNK13" s="1"/>
      <c r="CNL13" s="1"/>
      <c r="CNM13" s="1"/>
      <c r="CNN13" s="1"/>
      <c r="CNO13" s="1"/>
      <c r="CNP13" s="1"/>
      <c r="CNQ13" s="1"/>
      <c r="CNR13" s="1"/>
      <c r="CNS13" s="1"/>
      <c r="CNT13" s="1"/>
      <c r="CNU13" s="1"/>
      <c r="CNV13" s="1"/>
      <c r="CNW13" s="1"/>
      <c r="CNX13" s="1"/>
      <c r="CNY13" s="1"/>
      <c r="CNZ13" s="1"/>
      <c r="COA13" s="1"/>
      <c r="COB13" s="1"/>
      <c r="COC13" s="1"/>
      <c r="COD13" s="1"/>
      <c r="COE13" s="1"/>
      <c r="COF13" s="1"/>
      <c r="COG13" s="1"/>
      <c r="COH13" s="1"/>
      <c r="COI13" s="1"/>
      <c r="COJ13" s="1"/>
      <c r="COK13" s="1"/>
      <c r="COL13" s="1"/>
      <c r="COM13" s="1"/>
      <c r="CON13" s="1"/>
      <c r="COO13" s="1"/>
      <c r="COP13" s="1"/>
      <c r="COQ13" s="1"/>
      <c r="COR13" s="1"/>
      <c r="COS13" s="1"/>
      <c r="COT13" s="1"/>
      <c r="COU13" s="1"/>
      <c r="COV13" s="1"/>
      <c r="COW13" s="1"/>
      <c r="COX13" s="1"/>
      <c r="COY13" s="1"/>
      <c r="COZ13" s="1"/>
      <c r="CPA13" s="1"/>
      <c r="CPB13" s="1"/>
      <c r="CPC13" s="1"/>
      <c r="CPD13" s="1"/>
      <c r="CPE13" s="1"/>
      <c r="CPF13" s="1"/>
      <c r="CPG13" s="1"/>
      <c r="CPH13" s="1"/>
      <c r="CPI13" s="1"/>
      <c r="CPJ13" s="1"/>
      <c r="CPK13" s="1"/>
      <c r="CPL13" s="1"/>
      <c r="CPM13" s="1"/>
      <c r="CPN13" s="1"/>
      <c r="CPO13" s="1"/>
      <c r="CPP13" s="1"/>
      <c r="CPQ13" s="1"/>
      <c r="CPR13" s="1"/>
      <c r="CPS13" s="1"/>
      <c r="CPT13" s="1"/>
      <c r="CPU13" s="1"/>
      <c r="CPV13" s="1"/>
      <c r="CPW13" s="1"/>
      <c r="CPX13" s="1"/>
      <c r="CPY13" s="1"/>
      <c r="CPZ13" s="1"/>
      <c r="CQA13" s="1"/>
      <c r="CQB13" s="1"/>
      <c r="CQC13" s="1"/>
      <c r="CQD13" s="1"/>
      <c r="CQE13" s="1"/>
      <c r="CQF13" s="1"/>
      <c r="CQG13" s="1"/>
      <c r="CQH13" s="1"/>
      <c r="CQI13" s="1"/>
      <c r="CQJ13" s="1"/>
      <c r="CQK13" s="1"/>
      <c r="CQL13" s="1"/>
      <c r="CQM13" s="1"/>
      <c r="CQN13" s="1"/>
      <c r="CQO13" s="1"/>
      <c r="CQP13" s="1"/>
      <c r="CQQ13" s="1"/>
      <c r="CQR13" s="1"/>
      <c r="CQS13" s="1"/>
      <c r="CQT13" s="1"/>
      <c r="CQU13" s="1"/>
      <c r="CQV13" s="1"/>
      <c r="CQW13" s="1"/>
      <c r="CQX13" s="1"/>
      <c r="CQY13" s="1"/>
      <c r="CQZ13" s="1"/>
      <c r="CRA13" s="1"/>
      <c r="CRB13" s="1"/>
      <c r="CRC13" s="1"/>
      <c r="CRD13" s="1"/>
      <c r="CRE13" s="1"/>
      <c r="CRF13" s="1"/>
      <c r="CRG13" s="1"/>
      <c r="CRH13" s="1"/>
      <c r="CRI13" s="1"/>
      <c r="CRJ13" s="1"/>
      <c r="CRK13" s="1"/>
      <c r="CRL13" s="1"/>
      <c r="CRM13" s="1"/>
      <c r="CRN13" s="1"/>
      <c r="CRO13" s="1"/>
      <c r="CRP13" s="1"/>
      <c r="CRQ13" s="1"/>
      <c r="CRR13" s="1"/>
      <c r="CRS13" s="1"/>
      <c r="CRT13" s="1"/>
      <c r="CRU13" s="1"/>
      <c r="CRV13" s="1"/>
      <c r="CRW13" s="1"/>
      <c r="CRX13" s="1"/>
      <c r="CRY13" s="1"/>
      <c r="CRZ13" s="1"/>
      <c r="CSA13" s="1"/>
      <c r="CSB13" s="1"/>
      <c r="CSC13" s="1"/>
      <c r="CSD13" s="1"/>
      <c r="CSE13" s="1"/>
      <c r="CSF13" s="1"/>
      <c r="CSG13" s="1"/>
      <c r="CSH13" s="1"/>
      <c r="CSI13" s="1"/>
      <c r="CSJ13" s="1"/>
      <c r="CSK13" s="1"/>
      <c r="CSL13" s="1"/>
      <c r="CSM13" s="1"/>
      <c r="CSN13" s="1"/>
      <c r="CSO13" s="1"/>
      <c r="CSP13" s="1"/>
      <c r="CSQ13" s="1"/>
      <c r="CSR13" s="1"/>
      <c r="CSS13" s="1"/>
      <c r="CST13" s="1"/>
      <c r="CSU13" s="1"/>
      <c r="CSV13" s="1"/>
      <c r="CSW13" s="1"/>
      <c r="CSX13" s="1"/>
      <c r="CSY13" s="1"/>
      <c r="CSZ13" s="1"/>
      <c r="CTA13" s="1"/>
      <c r="CTB13" s="1"/>
      <c r="CTC13" s="1"/>
      <c r="CTD13" s="1"/>
      <c r="CTE13" s="1"/>
      <c r="CTF13" s="1"/>
      <c r="CTG13" s="1"/>
      <c r="CTH13" s="1"/>
      <c r="CTI13" s="1"/>
      <c r="CTJ13" s="1"/>
      <c r="CTK13" s="1"/>
      <c r="CTL13" s="1"/>
      <c r="CTM13" s="1"/>
      <c r="CTN13" s="1"/>
      <c r="CTO13" s="1"/>
      <c r="CTP13" s="1"/>
      <c r="CTQ13" s="1"/>
      <c r="CTR13" s="1"/>
      <c r="CTS13" s="1"/>
      <c r="CTT13" s="1"/>
      <c r="CTU13" s="1"/>
      <c r="CTV13" s="1"/>
      <c r="CTW13" s="1"/>
      <c r="CTX13" s="1"/>
      <c r="CTY13" s="1"/>
      <c r="CTZ13" s="1"/>
      <c r="CUA13" s="1"/>
      <c r="CUB13" s="1"/>
      <c r="CUC13" s="1"/>
      <c r="CUD13" s="1"/>
      <c r="CUE13" s="1"/>
      <c r="CUF13" s="1"/>
      <c r="CUG13" s="1"/>
      <c r="CUH13" s="1"/>
      <c r="CUI13" s="1"/>
      <c r="CUJ13" s="1"/>
      <c r="CUK13" s="1"/>
      <c r="CUL13" s="1"/>
      <c r="CUM13" s="1"/>
      <c r="CUN13" s="1"/>
      <c r="CUO13" s="1"/>
      <c r="CUP13" s="1"/>
      <c r="CUQ13" s="1"/>
      <c r="CUR13" s="1"/>
      <c r="CUS13" s="1"/>
      <c r="CUT13" s="1"/>
      <c r="CUU13" s="1"/>
      <c r="CUV13" s="1"/>
      <c r="CUW13" s="1"/>
      <c r="CUX13" s="1"/>
      <c r="CUY13" s="1"/>
      <c r="CUZ13" s="1"/>
      <c r="CVA13" s="1"/>
      <c r="CVB13" s="1"/>
      <c r="CVC13" s="1"/>
      <c r="CVD13" s="1"/>
      <c r="CVE13" s="1"/>
      <c r="CVF13" s="1"/>
      <c r="CVG13" s="1"/>
      <c r="CVH13" s="1"/>
      <c r="CVI13" s="1"/>
      <c r="CVJ13" s="1"/>
      <c r="CVK13" s="1"/>
      <c r="CVL13" s="1"/>
      <c r="CVM13" s="1"/>
      <c r="CVN13" s="1"/>
      <c r="CVO13" s="1"/>
      <c r="CVP13" s="1"/>
      <c r="CVQ13" s="1"/>
      <c r="CVR13" s="1"/>
      <c r="CVS13" s="1"/>
      <c r="CVT13" s="1"/>
      <c r="CVU13" s="1"/>
      <c r="CVV13" s="1"/>
      <c r="CVW13" s="1"/>
      <c r="CVX13" s="1"/>
      <c r="CVY13" s="1"/>
      <c r="CVZ13" s="1"/>
      <c r="CWA13" s="1"/>
      <c r="CWB13" s="1"/>
      <c r="CWC13" s="1"/>
      <c r="CWD13" s="1"/>
      <c r="CWE13" s="1"/>
      <c r="CWF13" s="1"/>
      <c r="CWG13" s="1"/>
      <c r="CWH13" s="1"/>
      <c r="CWI13" s="1"/>
      <c r="CWJ13" s="1"/>
      <c r="CWK13" s="1"/>
      <c r="CWL13" s="1"/>
      <c r="CWM13" s="1"/>
      <c r="CWN13" s="1"/>
      <c r="CWO13" s="1"/>
      <c r="CWP13" s="1"/>
      <c r="CWQ13" s="1"/>
      <c r="CWR13" s="1"/>
      <c r="CWS13" s="1"/>
      <c r="CWT13" s="1"/>
      <c r="CWU13" s="1"/>
      <c r="CWV13" s="1"/>
      <c r="CWW13" s="1"/>
      <c r="CWX13" s="1"/>
      <c r="CWY13" s="1"/>
      <c r="CWZ13" s="1"/>
      <c r="CXA13" s="1"/>
      <c r="CXB13" s="1"/>
      <c r="CXC13" s="1"/>
      <c r="CXD13" s="1"/>
      <c r="CXE13" s="1"/>
      <c r="CXF13" s="1"/>
      <c r="CXG13" s="1"/>
      <c r="CXH13" s="1"/>
      <c r="CXI13" s="1"/>
      <c r="CXJ13" s="1"/>
      <c r="CXK13" s="1"/>
      <c r="CXL13" s="1"/>
      <c r="CXM13" s="1"/>
      <c r="CXN13" s="1"/>
      <c r="CXO13" s="1"/>
      <c r="CXP13" s="1"/>
      <c r="CXQ13" s="1"/>
      <c r="CXR13" s="1"/>
      <c r="CXS13" s="1"/>
      <c r="CXT13" s="1"/>
      <c r="CXU13" s="1"/>
      <c r="CXV13" s="1"/>
      <c r="CXW13" s="1"/>
      <c r="CXX13" s="1"/>
      <c r="CXY13" s="1"/>
      <c r="CXZ13" s="1"/>
      <c r="CYA13" s="1"/>
      <c r="CYB13" s="1"/>
      <c r="CYC13" s="1"/>
      <c r="CYD13" s="1"/>
      <c r="CYE13" s="1"/>
      <c r="CYF13" s="1"/>
      <c r="CYG13" s="1"/>
      <c r="CYH13" s="1"/>
      <c r="CYI13" s="1"/>
      <c r="CYJ13" s="1"/>
      <c r="CYK13" s="1"/>
      <c r="CYL13" s="1"/>
      <c r="CYM13" s="1"/>
      <c r="CYN13" s="1"/>
      <c r="CYO13" s="1"/>
      <c r="CYP13" s="1"/>
      <c r="CYQ13" s="1"/>
      <c r="CYR13" s="1"/>
      <c r="CYS13" s="1"/>
      <c r="CYT13" s="1"/>
      <c r="CYU13" s="1"/>
      <c r="CYV13" s="1"/>
      <c r="CYW13" s="1"/>
      <c r="CYX13" s="1"/>
      <c r="CYY13" s="1"/>
      <c r="CYZ13" s="1"/>
      <c r="CZA13" s="1"/>
      <c r="CZB13" s="1"/>
      <c r="CZC13" s="1"/>
      <c r="CZD13" s="1"/>
      <c r="CZE13" s="1"/>
      <c r="CZF13" s="1"/>
      <c r="CZG13" s="1"/>
      <c r="CZH13" s="1"/>
      <c r="CZI13" s="1"/>
      <c r="CZJ13" s="1"/>
      <c r="CZK13" s="1"/>
      <c r="CZL13" s="1"/>
      <c r="CZM13" s="1"/>
      <c r="CZN13" s="1"/>
      <c r="CZO13" s="1"/>
      <c r="CZP13" s="1"/>
      <c r="CZQ13" s="1"/>
      <c r="CZR13" s="1"/>
      <c r="CZS13" s="1"/>
      <c r="CZT13" s="1"/>
      <c r="CZU13" s="1"/>
      <c r="CZV13" s="1"/>
      <c r="CZW13" s="1"/>
      <c r="CZX13" s="1"/>
      <c r="CZY13" s="1"/>
      <c r="CZZ13" s="1"/>
      <c r="DAA13" s="1"/>
      <c r="DAB13" s="1"/>
      <c r="DAC13" s="1"/>
      <c r="DAD13" s="1"/>
      <c r="DAE13" s="1"/>
      <c r="DAF13" s="1"/>
      <c r="DAG13" s="1"/>
      <c r="DAH13" s="1"/>
      <c r="DAI13" s="1"/>
      <c r="DAJ13" s="1"/>
      <c r="DAK13" s="1"/>
      <c r="DAL13" s="1"/>
      <c r="DAM13" s="1"/>
      <c r="DAN13" s="1"/>
      <c r="DAO13" s="1"/>
      <c r="DAP13" s="1"/>
      <c r="DAQ13" s="1"/>
      <c r="DAR13" s="1"/>
      <c r="DAS13" s="1"/>
      <c r="DAT13" s="1"/>
      <c r="DAU13" s="1"/>
      <c r="DAV13" s="1"/>
      <c r="DAW13" s="1"/>
      <c r="DAX13" s="1"/>
      <c r="DAY13" s="1"/>
      <c r="DAZ13" s="1"/>
      <c r="DBA13" s="1"/>
      <c r="DBB13" s="1"/>
      <c r="DBC13" s="1"/>
      <c r="DBD13" s="1"/>
      <c r="DBE13" s="1"/>
      <c r="DBF13" s="1"/>
      <c r="DBG13" s="1"/>
      <c r="DBH13" s="1"/>
      <c r="DBI13" s="1"/>
      <c r="DBJ13" s="1"/>
      <c r="DBK13" s="1"/>
      <c r="DBL13" s="1"/>
      <c r="DBM13" s="1"/>
      <c r="DBN13" s="1"/>
      <c r="DBO13" s="1"/>
      <c r="DBP13" s="1"/>
      <c r="DBQ13" s="1"/>
      <c r="DBR13" s="1"/>
      <c r="DBS13" s="1"/>
      <c r="DBT13" s="1"/>
      <c r="DBU13" s="1"/>
      <c r="DBV13" s="1"/>
      <c r="DBW13" s="1"/>
      <c r="DBX13" s="1"/>
      <c r="DBY13" s="1"/>
      <c r="DBZ13" s="1"/>
      <c r="DCA13" s="1"/>
      <c r="DCB13" s="1"/>
      <c r="DCC13" s="1"/>
      <c r="DCD13" s="1"/>
      <c r="DCE13" s="1"/>
      <c r="DCF13" s="1"/>
      <c r="DCG13" s="1"/>
      <c r="DCH13" s="1"/>
      <c r="DCI13" s="1"/>
      <c r="DCJ13" s="1"/>
      <c r="DCK13" s="1"/>
      <c r="DCL13" s="1"/>
      <c r="DCM13" s="1"/>
      <c r="DCN13" s="1"/>
      <c r="DCO13" s="1"/>
      <c r="DCP13" s="1"/>
      <c r="DCQ13" s="1"/>
      <c r="DCR13" s="1"/>
      <c r="DCS13" s="1"/>
      <c r="DCT13" s="1"/>
      <c r="DCU13" s="1"/>
      <c r="DCV13" s="1"/>
      <c r="DCW13" s="1"/>
      <c r="DCX13" s="1"/>
      <c r="DCY13" s="1"/>
      <c r="DCZ13" s="1"/>
      <c r="DDA13" s="1"/>
      <c r="DDB13" s="1"/>
      <c r="DDC13" s="1"/>
      <c r="DDD13" s="1"/>
      <c r="DDE13" s="1"/>
      <c r="DDF13" s="1"/>
      <c r="DDG13" s="1"/>
      <c r="DDH13" s="1"/>
      <c r="DDI13" s="1"/>
      <c r="DDJ13" s="1"/>
      <c r="DDK13" s="1"/>
      <c r="DDL13" s="1"/>
      <c r="DDM13" s="1"/>
      <c r="DDN13" s="1"/>
      <c r="DDO13" s="1"/>
      <c r="DDP13" s="1"/>
      <c r="DDQ13" s="1"/>
      <c r="DDR13" s="1"/>
      <c r="DDS13" s="1"/>
      <c r="DDT13" s="1"/>
      <c r="DDU13" s="1"/>
      <c r="DDV13" s="1"/>
      <c r="DDW13" s="1"/>
      <c r="DDX13" s="1"/>
      <c r="DDY13" s="1"/>
      <c r="DDZ13" s="1"/>
      <c r="DEA13" s="1"/>
      <c r="DEB13" s="1"/>
      <c r="DEC13" s="1"/>
      <c r="DED13" s="1"/>
      <c r="DEE13" s="1"/>
      <c r="DEF13" s="1"/>
      <c r="DEG13" s="1"/>
      <c r="DEH13" s="1"/>
      <c r="DEI13" s="1"/>
      <c r="DEJ13" s="1"/>
      <c r="DEK13" s="1"/>
      <c r="DEL13" s="1"/>
      <c r="DEM13" s="1"/>
      <c r="DEN13" s="1"/>
      <c r="DEO13" s="1"/>
      <c r="DEP13" s="1"/>
      <c r="DEQ13" s="1"/>
      <c r="DER13" s="1"/>
      <c r="DES13" s="1"/>
      <c r="DET13" s="1"/>
      <c r="DEU13" s="1"/>
      <c r="DEV13" s="1"/>
      <c r="DEW13" s="1"/>
      <c r="DEX13" s="1"/>
      <c r="DEY13" s="1"/>
      <c r="DEZ13" s="1"/>
      <c r="DFA13" s="1"/>
      <c r="DFB13" s="1"/>
      <c r="DFC13" s="1"/>
      <c r="DFD13" s="1"/>
      <c r="DFE13" s="1"/>
      <c r="DFF13" s="1"/>
      <c r="DFG13" s="1"/>
      <c r="DFH13" s="1"/>
      <c r="DFI13" s="1"/>
      <c r="DFJ13" s="1"/>
      <c r="DFK13" s="1"/>
      <c r="DFL13" s="1"/>
      <c r="DFM13" s="1"/>
      <c r="DFN13" s="1"/>
      <c r="DFO13" s="1"/>
      <c r="DFP13" s="1"/>
      <c r="DFQ13" s="1"/>
      <c r="DFR13" s="1"/>
      <c r="DFS13" s="1"/>
      <c r="DFT13" s="1"/>
      <c r="DFU13" s="1"/>
      <c r="DFV13" s="1"/>
      <c r="DFW13" s="1"/>
      <c r="DFX13" s="1"/>
      <c r="DFY13" s="1"/>
      <c r="DFZ13" s="1"/>
      <c r="DGA13" s="1"/>
      <c r="DGB13" s="1"/>
      <c r="DGC13" s="1"/>
      <c r="DGD13" s="1"/>
      <c r="DGE13" s="1"/>
      <c r="DGF13" s="1"/>
      <c r="DGG13" s="1"/>
      <c r="DGH13" s="1"/>
      <c r="DGI13" s="1"/>
      <c r="DGJ13" s="1"/>
      <c r="DGK13" s="1"/>
      <c r="DGL13" s="1"/>
      <c r="DGM13" s="1"/>
      <c r="DGN13" s="1"/>
      <c r="DGO13" s="1"/>
      <c r="DGP13" s="1"/>
      <c r="DGQ13" s="1"/>
      <c r="DGR13" s="1"/>
      <c r="DGS13" s="1"/>
      <c r="DGT13" s="1"/>
      <c r="DGU13" s="1"/>
      <c r="DGV13" s="1"/>
      <c r="DGW13" s="1"/>
      <c r="DGX13" s="1"/>
      <c r="DGY13" s="1"/>
      <c r="DGZ13" s="1"/>
      <c r="DHA13" s="1"/>
      <c r="DHB13" s="1"/>
      <c r="DHC13" s="1"/>
      <c r="DHD13" s="1"/>
      <c r="DHE13" s="1"/>
      <c r="DHF13" s="1"/>
      <c r="DHG13" s="1"/>
      <c r="DHH13" s="1"/>
      <c r="DHI13" s="1"/>
      <c r="DHJ13" s="1"/>
      <c r="DHK13" s="1"/>
      <c r="DHL13" s="1"/>
      <c r="DHM13" s="1"/>
      <c r="DHN13" s="1"/>
      <c r="DHO13" s="1"/>
      <c r="DHP13" s="1"/>
      <c r="DHQ13" s="1"/>
      <c r="DHR13" s="1"/>
      <c r="DHS13" s="1"/>
      <c r="DHT13" s="1"/>
      <c r="DHU13" s="1"/>
      <c r="DHV13" s="1"/>
      <c r="DHW13" s="1"/>
      <c r="DHX13" s="1"/>
      <c r="DHY13" s="1"/>
      <c r="DHZ13" s="1"/>
      <c r="DIA13" s="1"/>
      <c r="DIB13" s="1"/>
      <c r="DIC13" s="1"/>
      <c r="DID13" s="1"/>
      <c r="DIE13" s="1"/>
      <c r="DIF13" s="1"/>
      <c r="DIG13" s="1"/>
      <c r="DIH13" s="1"/>
      <c r="DII13" s="1"/>
      <c r="DIJ13" s="1"/>
      <c r="DIK13" s="1"/>
      <c r="DIL13" s="1"/>
      <c r="DIM13" s="1"/>
      <c r="DIN13" s="1"/>
      <c r="DIO13" s="1"/>
      <c r="DIP13" s="1"/>
      <c r="DIQ13" s="1"/>
      <c r="DIR13" s="1"/>
      <c r="DIS13" s="1"/>
      <c r="DIT13" s="1"/>
      <c r="DIU13" s="1"/>
      <c r="DIV13" s="1"/>
      <c r="DIW13" s="1"/>
      <c r="DIX13" s="1"/>
      <c r="DIY13" s="1"/>
      <c r="DIZ13" s="1"/>
      <c r="DJA13" s="1"/>
      <c r="DJB13" s="1"/>
      <c r="DJC13" s="1"/>
      <c r="DJD13" s="1"/>
      <c r="DJE13" s="1"/>
      <c r="DJF13" s="1"/>
      <c r="DJG13" s="1"/>
      <c r="DJH13" s="1"/>
      <c r="DJI13" s="1"/>
      <c r="DJJ13" s="1"/>
      <c r="DJK13" s="1"/>
      <c r="DJL13" s="1"/>
      <c r="DJM13" s="1"/>
      <c r="DJN13" s="1"/>
      <c r="DJO13" s="1"/>
      <c r="DJP13" s="1"/>
      <c r="DJQ13" s="1"/>
      <c r="DJR13" s="1"/>
      <c r="DJS13" s="1"/>
      <c r="DJT13" s="1"/>
      <c r="DJU13" s="1"/>
      <c r="DJV13" s="1"/>
      <c r="DJW13" s="1"/>
      <c r="DJX13" s="1"/>
      <c r="DJY13" s="1"/>
      <c r="DJZ13" s="1"/>
      <c r="DKA13" s="1"/>
      <c r="DKB13" s="1"/>
      <c r="DKC13" s="1"/>
      <c r="DKD13" s="1"/>
      <c r="DKE13" s="1"/>
      <c r="DKF13" s="1"/>
      <c r="DKG13" s="1"/>
      <c r="DKH13" s="1"/>
      <c r="DKI13" s="1"/>
      <c r="DKJ13" s="1"/>
      <c r="DKK13" s="1"/>
      <c r="DKL13" s="1"/>
      <c r="DKM13" s="1"/>
      <c r="DKN13" s="1"/>
      <c r="DKO13" s="1"/>
      <c r="DKP13" s="1"/>
      <c r="DKQ13" s="1"/>
      <c r="DKR13" s="1"/>
      <c r="DKS13" s="1"/>
      <c r="DKT13" s="1"/>
      <c r="DKU13" s="1"/>
      <c r="DKV13" s="1"/>
      <c r="DKW13" s="1"/>
      <c r="DKX13" s="1"/>
      <c r="DKY13" s="1"/>
      <c r="DKZ13" s="1"/>
      <c r="DLA13" s="1"/>
      <c r="DLB13" s="1"/>
      <c r="DLC13" s="1"/>
      <c r="DLD13" s="1"/>
      <c r="DLE13" s="1"/>
      <c r="DLF13" s="1"/>
      <c r="DLG13" s="1"/>
      <c r="DLH13" s="1"/>
      <c r="DLI13" s="1"/>
      <c r="DLJ13" s="1"/>
      <c r="DLK13" s="1"/>
      <c r="DLL13" s="1"/>
      <c r="DLM13" s="1"/>
      <c r="DLN13" s="1"/>
      <c r="DLO13" s="1"/>
      <c r="DLP13" s="1"/>
      <c r="DLQ13" s="1"/>
      <c r="DLR13" s="1"/>
      <c r="DLS13" s="1"/>
      <c r="DLT13" s="1"/>
      <c r="DLU13" s="1"/>
      <c r="DLV13" s="1"/>
      <c r="DLW13" s="1"/>
      <c r="DLX13" s="1"/>
      <c r="DLY13" s="1"/>
      <c r="DLZ13" s="1"/>
      <c r="DMA13" s="1"/>
      <c r="DMB13" s="1"/>
      <c r="DMC13" s="1"/>
      <c r="DMD13" s="1"/>
      <c r="DME13" s="1"/>
      <c r="DMF13" s="1"/>
      <c r="DMG13" s="1"/>
      <c r="DMH13" s="1"/>
      <c r="DMI13" s="1"/>
      <c r="DMJ13" s="1"/>
      <c r="DMK13" s="1"/>
      <c r="DML13" s="1"/>
      <c r="DMM13" s="1"/>
      <c r="DMN13" s="1"/>
      <c r="DMO13" s="1"/>
      <c r="DMP13" s="1"/>
      <c r="DMQ13" s="1"/>
      <c r="DMR13" s="1"/>
      <c r="DMS13" s="1"/>
      <c r="DMT13" s="1"/>
      <c r="DMU13" s="1"/>
      <c r="DMV13" s="1"/>
      <c r="DMW13" s="1"/>
      <c r="DMX13" s="1"/>
      <c r="DMY13" s="1"/>
      <c r="DMZ13" s="1"/>
      <c r="DNA13" s="1"/>
      <c r="DNB13" s="1"/>
      <c r="DNC13" s="1"/>
      <c r="DND13" s="1"/>
      <c r="DNE13" s="1"/>
      <c r="DNF13" s="1"/>
      <c r="DNG13" s="1"/>
      <c r="DNH13" s="1"/>
      <c r="DNI13" s="1"/>
      <c r="DNJ13" s="1"/>
      <c r="DNK13" s="1"/>
      <c r="DNL13" s="1"/>
      <c r="DNM13" s="1"/>
      <c r="DNN13" s="1"/>
      <c r="DNO13" s="1"/>
      <c r="DNP13" s="1"/>
      <c r="DNQ13" s="1"/>
      <c r="DNR13" s="1"/>
      <c r="DNS13" s="1"/>
      <c r="DNT13" s="1"/>
      <c r="DNU13" s="1"/>
      <c r="DNV13" s="1"/>
      <c r="DNW13" s="1"/>
      <c r="DNX13" s="1"/>
      <c r="DNY13" s="1"/>
      <c r="DNZ13" s="1"/>
      <c r="DOA13" s="1"/>
      <c r="DOB13" s="1"/>
      <c r="DOC13" s="1"/>
      <c r="DOD13" s="1"/>
      <c r="DOE13" s="1"/>
      <c r="DOF13" s="1"/>
      <c r="DOG13" s="1"/>
      <c r="DOH13" s="1"/>
      <c r="DOI13" s="1"/>
      <c r="DOJ13" s="1"/>
      <c r="DOK13" s="1"/>
      <c r="DOL13" s="1"/>
      <c r="DOM13" s="1"/>
      <c r="DON13" s="1"/>
      <c r="DOO13" s="1"/>
      <c r="DOP13" s="1"/>
      <c r="DOQ13" s="1"/>
      <c r="DOR13" s="1"/>
      <c r="DOS13" s="1"/>
      <c r="DOT13" s="1"/>
      <c r="DOU13" s="1"/>
      <c r="DOV13" s="1"/>
      <c r="DOW13" s="1"/>
      <c r="DOX13" s="1"/>
      <c r="DOY13" s="1"/>
      <c r="DOZ13" s="1"/>
      <c r="DPA13" s="1"/>
      <c r="DPB13" s="1"/>
      <c r="DPC13" s="1"/>
      <c r="DPD13" s="1"/>
      <c r="DPE13" s="1"/>
      <c r="DPF13" s="1"/>
      <c r="DPG13" s="1"/>
      <c r="DPH13" s="1"/>
      <c r="DPI13" s="1"/>
      <c r="DPJ13" s="1"/>
      <c r="DPK13" s="1"/>
      <c r="DPL13" s="1"/>
      <c r="DPM13" s="1"/>
      <c r="DPN13" s="1"/>
      <c r="DPO13" s="1"/>
      <c r="DPP13" s="1"/>
      <c r="DPQ13" s="1"/>
      <c r="DPR13" s="1"/>
      <c r="DPS13" s="1"/>
      <c r="DPT13" s="1"/>
      <c r="DPU13" s="1"/>
      <c r="DPV13" s="1"/>
      <c r="DPW13" s="1"/>
      <c r="DPX13" s="1"/>
      <c r="DPY13" s="1"/>
      <c r="DPZ13" s="1"/>
      <c r="DQA13" s="1"/>
      <c r="DQB13" s="1"/>
      <c r="DQC13" s="1"/>
      <c r="DQD13" s="1"/>
      <c r="DQE13" s="1"/>
      <c r="DQF13" s="1"/>
      <c r="DQG13" s="1"/>
      <c r="DQH13" s="1"/>
      <c r="DQI13" s="1"/>
      <c r="DQJ13" s="1"/>
      <c r="DQK13" s="1"/>
      <c r="DQL13" s="1"/>
      <c r="DQM13" s="1"/>
      <c r="DQN13" s="1"/>
      <c r="DQO13" s="1"/>
      <c r="DQP13" s="1"/>
      <c r="DQQ13" s="1"/>
      <c r="DQR13" s="1"/>
      <c r="DQS13" s="1"/>
      <c r="DQT13" s="1"/>
      <c r="DQU13" s="1"/>
      <c r="DQV13" s="1"/>
      <c r="DQW13" s="1"/>
      <c r="DQX13" s="1"/>
      <c r="DQY13" s="1"/>
      <c r="DQZ13" s="1"/>
      <c r="DRA13" s="1"/>
      <c r="DRB13" s="1"/>
      <c r="DRC13" s="1"/>
      <c r="DRD13" s="1"/>
      <c r="DRE13" s="1"/>
      <c r="DRF13" s="1"/>
      <c r="DRG13" s="1"/>
      <c r="DRH13" s="1"/>
      <c r="DRI13" s="1"/>
      <c r="DRJ13" s="1"/>
      <c r="DRK13" s="1"/>
      <c r="DRL13" s="1"/>
      <c r="DRM13" s="1"/>
      <c r="DRN13" s="1"/>
      <c r="DRO13" s="1"/>
      <c r="DRP13" s="1"/>
      <c r="DRQ13" s="1"/>
      <c r="DRR13" s="1"/>
      <c r="DRS13" s="1"/>
      <c r="DRT13" s="1"/>
      <c r="DRU13" s="1"/>
      <c r="DRV13" s="1"/>
      <c r="DRW13" s="1"/>
      <c r="DRX13" s="1"/>
      <c r="DRY13" s="1"/>
      <c r="DRZ13" s="1"/>
      <c r="DSA13" s="1"/>
      <c r="DSB13" s="1"/>
      <c r="DSC13" s="1"/>
      <c r="DSD13" s="1"/>
      <c r="DSE13" s="1"/>
      <c r="DSF13" s="1"/>
      <c r="DSG13" s="1"/>
      <c r="DSH13" s="1"/>
      <c r="DSI13" s="1"/>
      <c r="DSJ13" s="1"/>
      <c r="DSK13" s="1"/>
      <c r="DSL13" s="1"/>
      <c r="DSM13" s="1"/>
      <c r="DSN13" s="1"/>
      <c r="DSO13" s="1"/>
      <c r="DSP13" s="1"/>
      <c r="DSQ13" s="1"/>
      <c r="DSR13" s="1"/>
      <c r="DSS13" s="1"/>
      <c r="DST13" s="1"/>
      <c r="DSU13" s="1"/>
      <c r="DSV13" s="1"/>
      <c r="DSW13" s="1"/>
      <c r="DSX13" s="1"/>
      <c r="DSY13" s="1"/>
      <c r="DSZ13" s="1"/>
      <c r="DTA13" s="1"/>
      <c r="DTB13" s="1"/>
      <c r="DTC13" s="1"/>
      <c r="DTD13" s="1"/>
      <c r="DTE13" s="1"/>
      <c r="DTF13" s="1"/>
      <c r="DTG13" s="1"/>
      <c r="DTH13" s="1"/>
      <c r="DTI13" s="1"/>
      <c r="DTJ13" s="1"/>
      <c r="DTK13" s="1"/>
      <c r="DTL13" s="1"/>
      <c r="DTM13" s="1"/>
      <c r="DTN13" s="1"/>
      <c r="DTO13" s="1"/>
      <c r="DTP13" s="1"/>
      <c r="DTQ13" s="1"/>
      <c r="DTR13" s="1"/>
      <c r="DTS13" s="1"/>
      <c r="DTT13" s="1"/>
      <c r="DTU13" s="1"/>
      <c r="DTV13" s="1"/>
      <c r="DTW13" s="1"/>
      <c r="DTX13" s="1"/>
      <c r="DTY13" s="1"/>
      <c r="DTZ13" s="1"/>
      <c r="DUA13" s="1"/>
      <c r="DUB13" s="1"/>
      <c r="DUC13" s="1"/>
      <c r="DUD13" s="1"/>
      <c r="DUE13" s="1"/>
      <c r="DUF13" s="1"/>
      <c r="DUG13" s="1"/>
      <c r="DUH13" s="1"/>
      <c r="DUI13" s="1"/>
      <c r="DUJ13" s="1"/>
      <c r="DUK13" s="1"/>
      <c r="DUL13" s="1"/>
      <c r="DUM13" s="1"/>
      <c r="DUN13" s="1"/>
      <c r="DUO13" s="1"/>
      <c r="DUP13" s="1"/>
      <c r="DUQ13" s="1"/>
      <c r="DUR13" s="1"/>
      <c r="DUS13" s="1"/>
      <c r="DUT13" s="1"/>
      <c r="DUU13" s="1"/>
      <c r="DUV13" s="1"/>
      <c r="DUW13" s="1"/>
      <c r="DUX13" s="1"/>
      <c r="DUY13" s="1"/>
      <c r="DUZ13" s="1"/>
      <c r="DVA13" s="1"/>
      <c r="DVB13" s="1"/>
      <c r="DVC13" s="1"/>
      <c r="DVD13" s="1"/>
      <c r="DVE13" s="1"/>
      <c r="DVF13" s="1"/>
      <c r="DVG13" s="1"/>
      <c r="DVH13" s="1"/>
      <c r="DVI13" s="1"/>
      <c r="DVJ13" s="1"/>
      <c r="DVK13" s="1"/>
      <c r="DVL13" s="1"/>
      <c r="DVM13" s="1"/>
      <c r="DVN13" s="1"/>
      <c r="DVO13" s="1"/>
      <c r="DVP13" s="1"/>
      <c r="DVQ13" s="1"/>
      <c r="DVR13" s="1"/>
      <c r="DVS13" s="1"/>
      <c r="DVT13" s="1"/>
      <c r="DVU13" s="1"/>
      <c r="DVV13" s="1"/>
      <c r="DVW13" s="1"/>
      <c r="DVX13" s="1"/>
      <c r="DVY13" s="1"/>
      <c r="DVZ13" s="1"/>
      <c r="DWA13" s="1"/>
      <c r="DWB13" s="1"/>
      <c r="DWC13" s="1"/>
      <c r="DWD13" s="1"/>
      <c r="DWE13" s="1"/>
      <c r="DWF13" s="1"/>
      <c r="DWG13" s="1"/>
      <c r="DWH13" s="1"/>
      <c r="DWI13" s="1"/>
      <c r="DWJ13" s="1"/>
      <c r="DWK13" s="1"/>
      <c r="DWL13" s="1"/>
      <c r="DWM13" s="1"/>
      <c r="DWN13" s="1"/>
      <c r="DWO13" s="1"/>
      <c r="DWP13" s="1"/>
      <c r="DWQ13" s="1"/>
      <c r="DWR13" s="1"/>
      <c r="DWS13" s="1"/>
      <c r="DWT13" s="1"/>
      <c r="DWU13" s="1"/>
      <c r="DWV13" s="1"/>
      <c r="DWW13" s="1"/>
      <c r="DWX13" s="1"/>
      <c r="DWY13" s="1"/>
      <c r="DWZ13" s="1"/>
      <c r="DXA13" s="1"/>
      <c r="DXB13" s="1"/>
      <c r="DXC13" s="1"/>
      <c r="DXD13" s="1"/>
      <c r="DXE13" s="1"/>
      <c r="DXF13" s="1"/>
      <c r="DXG13" s="1"/>
      <c r="DXH13" s="1"/>
      <c r="DXI13" s="1"/>
      <c r="DXJ13" s="1"/>
      <c r="DXK13" s="1"/>
      <c r="DXL13" s="1"/>
      <c r="DXM13" s="1"/>
      <c r="DXN13" s="1"/>
      <c r="DXO13" s="1"/>
      <c r="DXP13" s="1"/>
      <c r="DXQ13" s="1"/>
      <c r="DXR13" s="1"/>
      <c r="DXS13" s="1"/>
      <c r="DXT13" s="1"/>
      <c r="DXU13" s="1"/>
      <c r="DXV13" s="1"/>
      <c r="DXW13" s="1"/>
      <c r="DXX13" s="1"/>
      <c r="DXY13" s="1"/>
      <c r="DXZ13" s="1"/>
      <c r="DYA13" s="1"/>
      <c r="DYB13" s="1"/>
      <c r="DYC13" s="1"/>
      <c r="DYD13" s="1"/>
      <c r="DYE13" s="1"/>
      <c r="DYF13" s="1"/>
      <c r="DYG13" s="1"/>
      <c r="DYH13" s="1"/>
      <c r="DYI13" s="1"/>
      <c r="DYJ13" s="1"/>
      <c r="DYK13" s="1"/>
      <c r="DYL13" s="1"/>
      <c r="DYM13" s="1"/>
      <c r="DYN13" s="1"/>
      <c r="DYO13" s="1"/>
      <c r="DYP13" s="1"/>
      <c r="DYQ13" s="1"/>
      <c r="DYR13" s="1"/>
      <c r="DYS13" s="1"/>
      <c r="DYT13" s="1"/>
      <c r="DYU13" s="1"/>
      <c r="DYV13" s="1"/>
      <c r="DYW13" s="1"/>
      <c r="DYX13" s="1"/>
      <c r="DYY13" s="1"/>
      <c r="DYZ13" s="1"/>
      <c r="DZA13" s="1"/>
      <c r="DZB13" s="1"/>
      <c r="DZC13" s="1"/>
      <c r="DZD13" s="1"/>
      <c r="DZE13" s="1"/>
      <c r="DZF13" s="1"/>
      <c r="DZG13" s="1"/>
      <c r="DZH13" s="1"/>
      <c r="DZI13" s="1"/>
      <c r="DZJ13" s="1"/>
      <c r="DZK13" s="1"/>
      <c r="DZL13" s="1"/>
      <c r="DZM13" s="1"/>
      <c r="DZN13" s="1"/>
      <c r="DZO13" s="1"/>
      <c r="DZP13" s="1"/>
      <c r="DZQ13" s="1"/>
      <c r="DZR13" s="1"/>
      <c r="DZS13" s="1"/>
      <c r="DZT13" s="1"/>
      <c r="DZU13" s="1"/>
      <c r="DZV13" s="1"/>
      <c r="DZW13" s="1"/>
      <c r="DZX13" s="1"/>
      <c r="DZY13" s="1"/>
      <c r="DZZ13" s="1"/>
      <c r="EAA13" s="1"/>
      <c r="EAB13" s="1"/>
      <c r="EAC13" s="1"/>
      <c r="EAD13" s="1"/>
      <c r="EAE13" s="1"/>
      <c r="EAF13" s="1"/>
      <c r="EAG13" s="1"/>
      <c r="EAH13" s="1"/>
      <c r="EAI13" s="1"/>
      <c r="EAJ13" s="1"/>
      <c r="EAK13" s="1"/>
      <c r="EAL13" s="1"/>
      <c r="EAM13" s="1"/>
      <c r="EAN13" s="1"/>
      <c r="EAO13" s="1"/>
      <c r="EAP13" s="1"/>
      <c r="EAQ13" s="1"/>
      <c r="EAR13" s="1"/>
      <c r="EAS13" s="1"/>
      <c r="EAT13" s="1"/>
      <c r="EAU13" s="1"/>
      <c r="EAV13" s="1"/>
      <c r="EAW13" s="1"/>
      <c r="EAX13" s="1"/>
      <c r="EAY13" s="1"/>
      <c r="EAZ13" s="1"/>
      <c r="EBA13" s="1"/>
      <c r="EBB13" s="1"/>
      <c r="EBC13" s="1"/>
      <c r="EBD13" s="1"/>
      <c r="EBE13" s="1"/>
      <c r="EBF13" s="1"/>
      <c r="EBG13" s="1"/>
      <c r="EBH13" s="1"/>
      <c r="EBI13" s="1"/>
      <c r="EBJ13" s="1"/>
      <c r="EBK13" s="1"/>
      <c r="EBL13" s="1"/>
      <c r="EBM13" s="1"/>
      <c r="EBN13" s="1"/>
      <c r="EBO13" s="1"/>
      <c r="EBP13" s="1"/>
      <c r="EBQ13" s="1"/>
      <c r="EBR13" s="1"/>
      <c r="EBS13" s="1"/>
      <c r="EBT13" s="1"/>
      <c r="EBU13" s="1"/>
      <c r="EBV13" s="1"/>
      <c r="EBW13" s="1"/>
      <c r="EBX13" s="1"/>
      <c r="EBY13" s="1"/>
      <c r="EBZ13" s="1"/>
      <c r="ECA13" s="1"/>
      <c r="ECB13" s="1"/>
      <c r="ECC13" s="1"/>
      <c r="ECD13" s="1"/>
      <c r="ECE13" s="1"/>
      <c r="ECF13" s="1"/>
      <c r="ECG13" s="1"/>
      <c r="ECH13" s="1"/>
      <c r="ECI13" s="1"/>
      <c r="ECJ13" s="1"/>
      <c r="ECK13" s="1"/>
      <c r="ECL13" s="1"/>
      <c r="ECM13" s="1"/>
      <c r="ECN13" s="1"/>
      <c r="ECO13" s="1"/>
      <c r="ECP13" s="1"/>
      <c r="ECQ13" s="1"/>
      <c r="ECR13" s="1"/>
      <c r="ECS13" s="1"/>
      <c r="ECT13" s="1"/>
      <c r="ECU13" s="1"/>
      <c r="ECV13" s="1"/>
      <c r="ECW13" s="1"/>
      <c r="ECX13" s="1"/>
      <c r="ECY13" s="1"/>
      <c r="ECZ13" s="1"/>
      <c r="EDA13" s="1"/>
      <c r="EDB13" s="1"/>
      <c r="EDC13" s="1"/>
      <c r="EDD13" s="1"/>
      <c r="EDE13" s="1"/>
      <c r="EDF13" s="1"/>
      <c r="EDG13" s="1"/>
      <c r="EDH13" s="1"/>
      <c r="EDI13" s="1"/>
      <c r="EDJ13" s="1"/>
      <c r="EDK13" s="1"/>
      <c r="EDL13" s="1"/>
      <c r="EDM13" s="1"/>
      <c r="EDN13" s="1"/>
      <c r="EDO13" s="1"/>
      <c r="EDP13" s="1"/>
      <c r="EDQ13" s="1"/>
      <c r="EDR13" s="1"/>
      <c r="EDS13" s="1"/>
      <c r="EDT13" s="1"/>
      <c r="EDU13" s="1"/>
      <c r="EDV13" s="1"/>
      <c r="EDW13" s="1"/>
      <c r="EDX13" s="1"/>
      <c r="EDY13" s="1"/>
      <c r="EDZ13" s="1"/>
      <c r="EEA13" s="1"/>
      <c r="EEB13" s="1"/>
      <c r="EEC13" s="1"/>
      <c r="EED13" s="1"/>
      <c r="EEE13" s="1"/>
      <c r="EEF13" s="1"/>
      <c r="EEG13" s="1"/>
      <c r="EEH13" s="1"/>
      <c r="EEI13" s="1"/>
      <c r="EEJ13" s="1"/>
      <c r="EEK13" s="1"/>
      <c r="EEL13" s="1"/>
      <c r="EEM13" s="1"/>
      <c r="EEN13" s="1"/>
      <c r="EEO13" s="1"/>
      <c r="EEP13" s="1"/>
      <c r="EEQ13" s="1"/>
      <c r="EER13" s="1"/>
      <c r="EES13" s="1"/>
      <c r="EET13" s="1"/>
      <c r="EEU13" s="1"/>
      <c r="EEV13" s="1"/>
      <c r="EEW13" s="1"/>
      <c r="EEX13" s="1"/>
      <c r="EEY13" s="1"/>
      <c r="EEZ13" s="1"/>
      <c r="EFA13" s="1"/>
      <c r="EFB13" s="1"/>
      <c r="EFC13" s="1"/>
      <c r="EFD13" s="1"/>
      <c r="EFE13" s="1"/>
      <c r="EFF13" s="1"/>
      <c r="EFG13" s="1"/>
      <c r="EFH13" s="1"/>
      <c r="EFI13" s="1"/>
      <c r="EFJ13" s="1"/>
      <c r="EFK13" s="1"/>
      <c r="EFL13" s="1"/>
      <c r="EFM13" s="1"/>
      <c r="EFN13" s="1"/>
      <c r="EFO13" s="1"/>
      <c r="EFP13" s="1"/>
      <c r="EFQ13" s="1"/>
      <c r="EFR13" s="1"/>
      <c r="EFS13" s="1"/>
      <c r="EFT13" s="1"/>
      <c r="EFU13" s="1"/>
      <c r="EFV13" s="1"/>
      <c r="EFW13" s="1"/>
      <c r="EFX13" s="1"/>
      <c r="EFY13" s="1"/>
      <c r="EFZ13" s="1"/>
      <c r="EGA13" s="1"/>
      <c r="EGB13" s="1"/>
      <c r="EGC13" s="1"/>
      <c r="EGD13" s="1"/>
      <c r="EGE13" s="1"/>
      <c r="EGF13" s="1"/>
      <c r="EGG13" s="1"/>
      <c r="EGH13" s="1"/>
      <c r="EGI13" s="1"/>
      <c r="EGJ13" s="1"/>
      <c r="EGK13" s="1"/>
      <c r="EGL13" s="1"/>
      <c r="EGM13" s="1"/>
      <c r="EGN13" s="1"/>
      <c r="EGO13" s="1"/>
      <c r="EGP13" s="1"/>
      <c r="EGQ13" s="1"/>
      <c r="EGR13" s="1"/>
      <c r="EGS13" s="1"/>
      <c r="EGT13" s="1"/>
      <c r="EGU13" s="1"/>
      <c r="EGV13" s="1"/>
      <c r="EGW13" s="1"/>
      <c r="EGX13" s="1"/>
      <c r="EGY13" s="1"/>
      <c r="EGZ13" s="1"/>
      <c r="EHA13" s="1"/>
      <c r="EHB13" s="1"/>
      <c r="EHC13" s="1"/>
      <c r="EHD13" s="1"/>
      <c r="EHE13" s="1"/>
      <c r="EHF13" s="1"/>
      <c r="EHG13" s="1"/>
      <c r="EHH13" s="1"/>
      <c r="EHI13" s="1"/>
      <c r="EHJ13" s="1"/>
      <c r="EHK13" s="1"/>
      <c r="EHL13" s="1"/>
      <c r="EHM13" s="1"/>
      <c r="EHN13" s="1"/>
      <c r="EHO13" s="1"/>
      <c r="EHP13" s="1"/>
      <c r="EHQ13" s="1"/>
      <c r="EHR13" s="1"/>
      <c r="EHS13" s="1"/>
      <c r="EHT13" s="1"/>
      <c r="EHU13" s="1"/>
      <c r="EHV13" s="1"/>
      <c r="EHW13" s="1"/>
      <c r="EHX13" s="1"/>
      <c r="EHY13" s="1"/>
      <c r="EHZ13" s="1"/>
      <c r="EIA13" s="1"/>
      <c r="EIB13" s="1"/>
      <c r="EIC13" s="1"/>
      <c r="EID13" s="1"/>
      <c r="EIE13" s="1"/>
      <c r="EIF13" s="1"/>
      <c r="EIG13" s="1"/>
      <c r="EIH13" s="1"/>
      <c r="EII13" s="1"/>
      <c r="EIJ13" s="1"/>
      <c r="EIK13" s="1"/>
      <c r="EIL13" s="1"/>
      <c r="EIM13" s="1"/>
      <c r="EIN13" s="1"/>
      <c r="EIO13" s="1"/>
      <c r="EIP13" s="1"/>
      <c r="EIQ13" s="1"/>
      <c r="EIR13" s="1"/>
      <c r="EIS13" s="1"/>
      <c r="EIT13" s="1"/>
      <c r="EIU13" s="1"/>
      <c r="EIV13" s="1"/>
      <c r="EIW13" s="1"/>
      <c r="EIX13" s="1"/>
      <c r="EIY13" s="1"/>
      <c r="EIZ13" s="1"/>
      <c r="EJA13" s="1"/>
      <c r="EJB13" s="1"/>
      <c r="EJC13" s="1"/>
      <c r="EJD13" s="1"/>
      <c r="EJE13" s="1"/>
      <c r="EJF13" s="1"/>
      <c r="EJG13" s="1"/>
      <c r="EJH13" s="1"/>
      <c r="EJI13" s="1"/>
      <c r="EJJ13" s="1"/>
      <c r="EJK13" s="1"/>
      <c r="EJL13" s="1"/>
      <c r="EJM13" s="1"/>
      <c r="EJN13" s="1"/>
      <c r="EJO13" s="1"/>
      <c r="EJP13" s="1"/>
      <c r="EJQ13" s="1"/>
      <c r="EJR13" s="1"/>
      <c r="EJS13" s="1"/>
      <c r="EJT13" s="1"/>
      <c r="EJU13" s="1"/>
      <c r="EJV13" s="1"/>
      <c r="EJW13" s="1"/>
      <c r="EJX13" s="1"/>
      <c r="EJY13" s="1"/>
      <c r="EJZ13" s="1"/>
      <c r="EKA13" s="1"/>
      <c r="EKB13" s="1"/>
      <c r="EKC13" s="1"/>
      <c r="EKD13" s="1"/>
      <c r="EKE13" s="1"/>
      <c r="EKF13" s="1"/>
      <c r="EKG13" s="1"/>
      <c r="EKH13" s="1"/>
      <c r="EKI13" s="1"/>
      <c r="EKJ13" s="1"/>
      <c r="EKK13" s="1"/>
      <c r="EKL13" s="1"/>
      <c r="EKM13" s="1"/>
      <c r="EKN13" s="1"/>
      <c r="EKO13" s="1"/>
      <c r="EKP13" s="1"/>
      <c r="EKQ13" s="1"/>
      <c r="EKR13" s="1"/>
      <c r="EKS13" s="1"/>
      <c r="EKT13" s="1"/>
      <c r="EKU13" s="1"/>
      <c r="EKV13" s="1"/>
      <c r="EKW13" s="1"/>
      <c r="EKX13" s="1"/>
      <c r="EKY13" s="1"/>
      <c r="EKZ13" s="1"/>
      <c r="ELA13" s="1"/>
      <c r="ELB13" s="1"/>
      <c r="ELC13" s="1"/>
      <c r="ELD13" s="1"/>
      <c r="ELE13" s="1"/>
      <c r="ELF13" s="1"/>
      <c r="ELG13" s="1"/>
      <c r="ELH13" s="1"/>
      <c r="ELI13" s="1"/>
      <c r="ELJ13" s="1"/>
      <c r="ELK13" s="1"/>
      <c r="ELL13" s="1"/>
      <c r="ELM13" s="1"/>
      <c r="ELN13" s="1"/>
      <c r="ELO13" s="1"/>
      <c r="ELP13" s="1"/>
      <c r="ELQ13" s="1"/>
      <c r="ELR13" s="1"/>
      <c r="ELS13" s="1"/>
      <c r="ELT13" s="1"/>
      <c r="ELU13" s="1"/>
      <c r="ELV13" s="1"/>
      <c r="ELW13" s="1"/>
      <c r="ELX13" s="1"/>
      <c r="ELY13" s="1"/>
      <c r="ELZ13" s="1"/>
      <c r="EMA13" s="1"/>
      <c r="EMB13" s="1"/>
      <c r="EMC13" s="1"/>
      <c r="EMD13" s="1"/>
      <c r="EME13" s="1"/>
      <c r="EMF13" s="1"/>
      <c r="EMG13" s="1"/>
      <c r="EMH13" s="1"/>
      <c r="EMI13" s="1"/>
      <c r="EMJ13" s="1"/>
      <c r="EMK13" s="1"/>
      <c r="EML13" s="1"/>
      <c r="EMM13" s="1"/>
      <c r="EMN13" s="1"/>
      <c r="EMO13" s="1"/>
      <c r="EMP13" s="1"/>
      <c r="EMQ13" s="1"/>
      <c r="EMR13" s="1"/>
      <c r="EMS13" s="1"/>
      <c r="EMT13" s="1"/>
      <c r="EMU13" s="1"/>
      <c r="EMV13" s="1"/>
      <c r="EMW13" s="1"/>
      <c r="EMX13" s="1"/>
      <c r="EMY13" s="1"/>
      <c r="EMZ13" s="1"/>
      <c r="ENA13" s="1"/>
      <c r="ENB13" s="1"/>
      <c r="ENC13" s="1"/>
      <c r="END13" s="1"/>
      <c r="ENE13" s="1"/>
      <c r="ENF13" s="1"/>
      <c r="ENG13" s="1"/>
      <c r="ENH13" s="1"/>
      <c r="ENI13" s="1"/>
      <c r="ENJ13" s="1"/>
      <c r="ENK13" s="1"/>
      <c r="ENL13" s="1"/>
      <c r="ENM13" s="1"/>
      <c r="ENN13" s="1"/>
      <c r="ENO13" s="1"/>
      <c r="ENP13" s="1"/>
      <c r="ENQ13" s="1"/>
      <c r="ENR13" s="1"/>
      <c r="ENS13" s="1"/>
      <c r="ENT13" s="1"/>
      <c r="ENU13" s="1"/>
      <c r="ENV13" s="1"/>
      <c r="ENW13" s="1"/>
      <c r="ENX13" s="1"/>
      <c r="ENY13" s="1"/>
      <c r="ENZ13" s="1"/>
      <c r="EOA13" s="1"/>
      <c r="EOB13" s="1"/>
      <c r="EOC13" s="1"/>
      <c r="EOD13" s="1"/>
      <c r="EOE13" s="1"/>
      <c r="EOF13" s="1"/>
      <c r="EOG13" s="1"/>
      <c r="EOH13" s="1"/>
      <c r="EOI13" s="1"/>
      <c r="EOJ13" s="1"/>
      <c r="EOK13" s="1"/>
      <c r="EOL13" s="1"/>
      <c r="EOM13" s="1"/>
      <c r="EON13" s="1"/>
      <c r="EOO13" s="1"/>
      <c r="EOP13" s="1"/>
      <c r="EOQ13" s="1"/>
      <c r="EOR13" s="1"/>
      <c r="EOS13" s="1"/>
      <c r="EOT13" s="1"/>
      <c r="EOU13" s="1"/>
      <c r="EOV13" s="1"/>
      <c r="EOW13" s="1"/>
      <c r="EOX13" s="1"/>
      <c r="EOY13" s="1"/>
      <c r="EOZ13" s="1"/>
      <c r="EPA13" s="1"/>
      <c r="EPB13" s="1"/>
      <c r="EPC13" s="1"/>
      <c r="EPD13" s="1"/>
      <c r="EPE13" s="1"/>
      <c r="EPF13" s="1"/>
      <c r="EPG13" s="1"/>
      <c r="EPH13" s="1"/>
      <c r="EPI13" s="1"/>
      <c r="EPJ13" s="1"/>
      <c r="EPK13" s="1"/>
      <c r="EPL13" s="1"/>
      <c r="EPM13" s="1"/>
      <c r="EPN13" s="1"/>
      <c r="EPO13" s="1"/>
      <c r="EPP13" s="1"/>
      <c r="EPQ13" s="1"/>
      <c r="EPR13" s="1"/>
      <c r="EPS13" s="1"/>
      <c r="EPT13" s="1"/>
      <c r="EPU13" s="1"/>
      <c r="EPV13" s="1"/>
      <c r="EPW13" s="1"/>
      <c r="EPX13" s="1"/>
      <c r="EPY13" s="1"/>
      <c r="EPZ13" s="1"/>
      <c r="EQA13" s="1"/>
      <c r="EQB13" s="1"/>
      <c r="EQC13" s="1"/>
      <c r="EQD13" s="1"/>
      <c r="EQE13" s="1"/>
      <c r="EQF13" s="1"/>
      <c r="EQG13" s="1"/>
      <c r="EQH13" s="1"/>
      <c r="EQI13" s="1"/>
      <c r="EQJ13" s="1"/>
      <c r="EQK13" s="1"/>
      <c r="EQL13" s="1"/>
      <c r="EQM13" s="1"/>
      <c r="EQN13" s="1"/>
      <c r="EQO13" s="1"/>
      <c r="EQP13" s="1"/>
      <c r="EQQ13" s="1"/>
      <c r="EQR13" s="1"/>
      <c r="EQS13" s="1"/>
      <c r="EQT13" s="1"/>
      <c r="EQU13" s="1"/>
      <c r="EQV13" s="1"/>
      <c r="EQW13" s="1"/>
      <c r="EQX13" s="1"/>
      <c r="EQY13" s="1"/>
      <c r="EQZ13" s="1"/>
      <c r="ERA13" s="1"/>
      <c r="ERB13" s="1"/>
      <c r="ERC13" s="1"/>
      <c r="ERD13" s="1"/>
      <c r="ERE13" s="1"/>
      <c r="ERF13" s="1"/>
      <c r="ERG13" s="1"/>
      <c r="ERH13" s="1"/>
      <c r="ERI13" s="1"/>
      <c r="ERJ13" s="1"/>
      <c r="ERK13" s="1"/>
      <c r="ERL13" s="1"/>
      <c r="ERM13" s="1"/>
      <c r="ERN13" s="1"/>
      <c r="ERO13" s="1"/>
      <c r="ERP13" s="1"/>
      <c r="ERQ13" s="1"/>
      <c r="ERR13" s="1"/>
      <c r="ERS13" s="1"/>
      <c r="ERT13" s="1"/>
      <c r="ERU13" s="1"/>
      <c r="ERV13" s="1"/>
      <c r="ERW13" s="1"/>
      <c r="ERX13" s="1"/>
      <c r="ERY13" s="1"/>
      <c r="ERZ13" s="1"/>
      <c r="ESA13" s="1"/>
      <c r="ESB13" s="1"/>
      <c r="ESC13" s="1"/>
      <c r="ESD13" s="1"/>
      <c r="ESE13" s="1"/>
      <c r="ESF13" s="1"/>
      <c r="ESG13" s="1"/>
      <c r="ESH13" s="1"/>
      <c r="ESI13" s="1"/>
      <c r="ESJ13" s="1"/>
      <c r="ESK13" s="1"/>
      <c r="ESL13" s="1"/>
      <c r="ESM13" s="1"/>
      <c r="ESN13" s="1"/>
      <c r="ESO13" s="1"/>
      <c r="ESP13" s="1"/>
      <c r="ESQ13" s="1"/>
      <c r="ESR13" s="1"/>
      <c r="ESS13" s="1"/>
      <c r="EST13" s="1"/>
      <c r="ESU13" s="1"/>
      <c r="ESV13" s="1"/>
      <c r="ESW13" s="1"/>
      <c r="ESX13" s="1"/>
      <c r="ESY13" s="1"/>
      <c r="ESZ13" s="1"/>
      <c r="ETA13" s="1"/>
      <c r="ETB13" s="1"/>
      <c r="ETC13" s="1"/>
      <c r="ETD13" s="1"/>
      <c r="ETE13" s="1"/>
      <c r="ETF13" s="1"/>
      <c r="ETG13" s="1"/>
      <c r="ETH13" s="1"/>
      <c r="ETI13" s="1"/>
      <c r="ETJ13" s="1"/>
      <c r="ETK13" s="1"/>
      <c r="ETL13" s="1"/>
      <c r="ETM13" s="1"/>
      <c r="ETN13" s="1"/>
      <c r="ETO13" s="1"/>
      <c r="ETP13" s="1"/>
      <c r="ETQ13" s="1"/>
      <c r="ETR13" s="1"/>
      <c r="ETS13" s="1"/>
      <c r="ETT13" s="1"/>
      <c r="ETU13" s="1"/>
      <c r="ETV13" s="1"/>
      <c r="ETW13" s="1"/>
      <c r="ETX13" s="1"/>
      <c r="ETY13" s="1"/>
      <c r="ETZ13" s="1"/>
      <c r="EUA13" s="1"/>
      <c r="EUB13" s="1"/>
      <c r="EUC13" s="1"/>
      <c r="EUD13" s="1"/>
      <c r="EUE13" s="1"/>
      <c r="EUF13" s="1"/>
      <c r="EUG13" s="1"/>
      <c r="EUH13" s="1"/>
      <c r="EUI13" s="1"/>
      <c r="EUJ13" s="1"/>
      <c r="EUK13" s="1"/>
      <c r="EUL13" s="1"/>
      <c r="EUM13" s="1"/>
      <c r="EUN13" s="1"/>
      <c r="EUO13" s="1"/>
      <c r="EUP13" s="1"/>
      <c r="EUQ13" s="1"/>
      <c r="EUR13" s="1"/>
      <c r="EUS13" s="1"/>
      <c r="EUT13" s="1"/>
      <c r="EUU13" s="1"/>
      <c r="EUV13" s="1"/>
      <c r="EUW13" s="1"/>
      <c r="EUX13" s="1"/>
      <c r="EUY13" s="1"/>
      <c r="EUZ13" s="1"/>
      <c r="EVA13" s="1"/>
      <c r="EVB13" s="1"/>
      <c r="EVC13" s="1"/>
      <c r="EVD13" s="1"/>
      <c r="EVE13" s="1"/>
      <c r="EVF13" s="1"/>
      <c r="EVG13" s="1"/>
      <c r="EVH13" s="1"/>
      <c r="EVI13" s="1"/>
      <c r="EVJ13" s="1"/>
      <c r="EVK13" s="1"/>
      <c r="EVL13" s="1"/>
      <c r="EVM13" s="1"/>
      <c r="EVN13" s="1"/>
      <c r="EVO13" s="1"/>
      <c r="EVP13" s="1"/>
      <c r="EVQ13" s="1"/>
      <c r="EVR13" s="1"/>
      <c r="EVS13" s="1"/>
      <c r="EVT13" s="1"/>
      <c r="EVU13" s="1"/>
      <c r="EVV13" s="1"/>
      <c r="EVW13" s="1"/>
      <c r="EVX13" s="1"/>
      <c r="EVY13" s="1"/>
      <c r="EVZ13" s="1"/>
      <c r="EWA13" s="1"/>
      <c r="EWB13" s="1"/>
      <c r="EWC13" s="1"/>
      <c r="EWD13" s="1"/>
      <c r="EWE13" s="1"/>
      <c r="EWF13" s="1"/>
      <c r="EWG13" s="1"/>
      <c r="EWH13" s="1"/>
      <c r="EWI13" s="1"/>
      <c r="EWJ13" s="1"/>
      <c r="EWK13" s="1"/>
      <c r="EWL13" s="1"/>
      <c r="EWM13" s="1"/>
      <c r="EWN13" s="1"/>
      <c r="EWO13" s="1"/>
      <c r="EWP13" s="1"/>
      <c r="EWQ13" s="1"/>
      <c r="EWR13" s="1"/>
      <c r="EWS13" s="1"/>
      <c r="EWT13" s="1"/>
      <c r="EWU13" s="1"/>
      <c r="EWV13" s="1"/>
      <c r="EWW13" s="1"/>
      <c r="EWX13" s="1"/>
      <c r="EWY13" s="1"/>
      <c r="EWZ13" s="1"/>
      <c r="EXA13" s="1"/>
      <c r="EXB13" s="1"/>
      <c r="EXC13" s="1"/>
      <c r="EXD13" s="1"/>
      <c r="EXE13" s="1"/>
      <c r="EXF13" s="1"/>
      <c r="EXG13" s="1"/>
      <c r="EXH13" s="1"/>
      <c r="EXI13" s="1"/>
      <c r="EXJ13" s="1"/>
      <c r="EXK13" s="1"/>
      <c r="EXL13" s="1"/>
      <c r="EXM13" s="1"/>
      <c r="EXN13" s="1"/>
      <c r="EXO13" s="1"/>
      <c r="EXP13" s="1"/>
      <c r="EXQ13" s="1"/>
      <c r="EXR13" s="1"/>
      <c r="EXS13" s="1"/>
      <c r="EXT13" s="1"/>
      <c r="EXU13" s="1"/>
      <c r="EXV13" s="1"/>
      <c r="EXW13" s="1"/>
      <c r="EXX13" s="1"/>
      <c r="EXY13" s="1"/>
      <c r="EXZ13" s="1"/>
      <c r="EYA13" s="1"/>
      <c r="EYB13" s="1"/>
      <c r="EYC13" s="1"/>
      <c r="EYD13" s="1"/>
      <c r="EYE13" s="1"/>
      <c r="EYF13" s="1"/>
      <c r="EYG13" s="1"/>
      <c r="EYH13" s="1"/>
      <c r="EYI13" s="1"/>
      <c r="EYJ13" s="1"/>
      <c r="EYK13" s="1"/>
      <c r="EYL13" s="1"/>
      <c r="EYM13" s="1"/>
      <c r="EYN13" s="1"/>
      <c r="EYO13" s="1"/>
      <c r="EYP13" s="1"/>
      <c r="EYQ13" s="1"/>
      <c r="EYR13" s="1"/>
      <c r="EYS13" s="1"/>
      <c r="EYT13" s="1"/>
      <c r="EYU13" s="1"/>
      <c r="EYV13" s="1"/>
      <c r="EYW13" s="1"/>
      <c r="EYX13" s="1"/>
      <c r="EYY13" s="1"/>
      <c r="EYZ13" s="1"/>
      <c r="EZA13" s="1"/>
      <c r="EZB13" s="1"/>
      <c r="EZC13" s="1"/>
      <c r="EZD13" s="1"/>
      <c r="EZE13" s="1"/>
      <c r="EZF13" s="1"/>
      <c r="EZG13" s="1"/>
      <c r="EZH13" s="1"/>
      <c r="EZI13" s="1"/>
      <c r="EZJ13" s="1"/>
      <c r="EZK13" s="1"/>
      <c r="EZL13" s="1"/>
      <c r="EZM13" s="1"/>
      <c r="EZN13" s="1"/>
      <c r="EZO13" s="1"/>
      <c r="EZP13" s="1"/>
      <c r="EZQ13" s="1"/>
      <c r="EZR13" s="1"/>
      <c r="EZS13" s="1"/>
      <c r="EZT13" s="1"/>
      <c r="EZU13" s="1"/>
      <c r="EZV13" s="1"/>
      <c r="EZW13" s="1"/>
      <c r="EZX13" s="1"/>
      <c r="EZY13" s="1"/>
      <c r="EZZ13" s="1"/>
      <c r="FAA13" s="1"/>
      <c r="FAB13" s="1"/>
      <c r="FAC13" s="1"/>
      <c r="FAD13" s="1"/>
      <c r="FAE13" s="1"/>
      <c r="FAF13" s="1"/>
      <c r="FAG13" s="1"/>
      <c r="FAH13" s="1"/>
      <c r="FAI13" s="1"/>
      <c r="FAJ13" s="1"/>
      <c r="FAK13" s="1"/>
      <c r="FAL13" s="1"/>
      <c r="FAM13" s="1"/>
      <c r="FAN13" s="1"/>
      <c r="FAO13" s="1"/>
      <c r="FAP13" s="1"/>
      <c r="FAQ13" s="1"/>
      <c r="FAR13" s="1"/>
      <c r="FAS13" s="1"/>
      <c r="FAT13" s="1"/>
      <c r="FAU13" s="1"/>
      <c r="FAV13" s="1"/>
      <c r="FAW13" s="1"/>
      <c r="FAX13" s="1"/>
      <c r="FAY13" s="1"/>
      <c r="FAZ13" s="1"/>
      <c r="FBA13" s="1"/>
      <c r="FBB13" s="1"/>
      <c r="FBC13" s="1"/>
      <c r="FBD13" s="1"/>
      <c r="FBE13" s="1"/>
      <c r="FBF13" s="1"/>
      <c r="FBG13" s="1"/>
      <c r="FBH13" s="1"/>
      <c r="FBI13" s="1"/>
      <c r="FBJ13" s="1"/>
      <c r="FBK13" s="1"/>
      <c r="FBL13" s="1"/>
      <c r="FBM13" s="1"/>
      <c r="FBN13" s="1"/>
      <c r="FBO13" s="1"/>
      <c r="FBP13" s="1"/>
      <c r="FBQ13" s="1"/>
      <c r="FBR13" s="1"/>
      <c r="FBS13" s="1"/>
      <c r="FBT13" s="1"/>
      <c r="FBU13" s="1"/>
      <c r="FBV13" s="1"/>
      <c r="FBW13" s="1"/>
      <c r="FBX13" s="1"/>
      <c r="FBY13" s="1"/>
      <c r="FBZ13" s="1"/>
      <c r="FCA13" s="1"/>
      <c r="FCB13" s="1"/>
      <c r="FCC13" s="1"/>
      <c r="FCD13" s="1"/>
      <c r="FCE13" s="1"/>
      <c r="FCF13" s="1"/>
      <c r="FCG13" s="1"/>
      <c r="FCH13" s="1"/>
      <c r="FCI13" s="1"/>
      <c r="FCJ13" s="1"/>
      <c r="FCK13" s="1"/>
      <c r="FCL13" s="1"/>
      <c r="FCM13" s="1"/>
      <c r="FCN13" s="1"/>
      <c r="FCO13" s="1"/>
      <c r="FCP13" s="1"/>
      <c r="FCQ13" s="1"/>
      <c r="FCR13" s="1"/>
      <c r="FCS13" s="1"/>
      <c r="FCT13" s="1"/>
      <c r="FCU13" s="1"/>
      <c r="FCV13" s="1"/>
      <c r="FCW13" s="1"/>
      <c r="FCX13" s="1"/>
      <c r="FCY13" s="1"/>
      <c r="FCZ13" s="1"/>
      <c r="FDA13" s="1"/>
      <c r="FDB13" s="1"/>
      <c r="FDC13" s="1"/>
      <c r="FDD13" s="1"/>
      <c r="FDE13" s="1"/>
      <c r="FDF13" s="1"/>
      <c r="FDG13" s="1"/>
      <c r="FDH13" s="1"/>
      <c r="FDI13" s="1"/>
      <c r="FDJ13" s="1"/>
      <c r="FDK13" s="1"/>
      <c r="FDL13" s="1"/>
      <c r="FDM13" s="1"/>
      <c r="FDN13" s="1"/>
      <c r="FDO13" s="1"/>
      <c r="FDP13" s="1"/>
      <c r="FDQ13" s="1"/>
      <c r="FDR13" s="1"/>
      <c r="FDS13" s="1"/>
      <c r="FDT13" s="1"/>
      <c r="FDU13" s="1"/>
      <c r="FDV13" s="1"/>
      <c r="FDW13" s="1"/>
      <c r="FDX13" s="1"/>
      <c r="FDY13" s="1"/>
      <c r="FDZ13" s="1"/>
      <c r="FEA13" s="1"/>
      <c r="FEB13" s="1"/>
      <c r="FEC13" s="1"/>
      <c r="FED13" s="1"/>
      <c r="FEE13" s="1"/>
      <c r="FEF13" s="1"/>
      <c r="FEG13" s="1"/>
      <c r="FEH13" s="1"/>
      <c r="FEI13" s="1"/>
      <c r="FEJ13" s="1"/>
      <c r="FEK13" s="1"/>
      <c r="FEL13" s="1"/>
      <c r="FEM13" s="1"/>
      <c r="FEN13" s="1"/>
      <c r="FEO13" s="1"/>
      <c r="FEP13" s="1"/>
      <c r="FEQ13" s="1"/>
      <c r="FER13" s="1"/>
      <c r="FES13" s="1"/>
      <c r="FET13" s="1"/>
      <c r="FEU13" s="1"/>
      <c r="FEV13" s="1"/>
      <c r="FEW13" s="1"/>
      <c r="FEX13" s="1"/>
      <c r="FEY13" s="1"/>
      <c r="FEZ13" s="1"/>
      <c r="FFA13" s="1"/>
      <c r="FFB13" s="1"/>
      <c r="FFC13" s="1"/>
      <c r="FFD13" s="1"/>
      <c r="FFE13" s="1"/>
      <c r="FFF13" s="1"/>
      <c r="FFG13" s="1"/>
      <c r="FFH13" s="1"/>
      <c r="FFI13" s="1"/>
      <c r="FFJ13" s="1"/>
      <c r="FFK13" s="1"/>
      <c r="FFL13" s="1"/>
      <c r="FFM13" s="1"/>
      <c r="FFN13" s="1"/>
      <c r="FFO13" s="1"/>
      <c r="FFP13" s="1"/>
      <c r="FFQ13" s="1"/>
      <c r="FFR13" s="1"/>
      <c r="FFS13" s="1"/>
      <c r="FFT13" s="1"/>
      <c r="FFU13" s="1"/>
      <c r="FFV13" s="1"/>
      <c r="FFW13" s="1"/>
      <c r="FFX13" s="1"/>
      <c r="FFY13" s="1"/>
      <c r="FFZ13" s="1"/>
      <c r="FGA13" s="1"/>
      <c r="FGB13" s="1"/>
      <c r="FGC13" s="1"/>
      <c r="FGD13" s="1"/>
      <c r="FGE13" s="1"/>
      <c r="FGF13" s="1"/>
      <c r="FGG13" s="1"/>
      <c r="FGH13" s="1"/>
      <c r="FGI13" s="1"/>
      <c r="FGJ13" s="1"/>
      <c r="FGK13" s="1"/>
      <c r="FGL13" s="1"/>
      <c r="FGM13" s="1"/>
      <c r="FGN13" s="1"/>
      <c r="FGO13" s="1"/>
      <c r="FGP13" s="1"/>
      <c r="FGQ13" s="1"/>
      <c r="FGR13" s="1"/>
      <c r="FGS13" s="1"/>
      <c r="FGT13" s="1"/>
      <c r="FGU13" s="1"/>
      <c r="FGV13" s="1"/>
      <c r="FGW13" s="1"/>
      <c r="FGX13" s="1"/>
      <c r="FGY13" s="1"/>
      <c r="FGZ13" s="1"/>
      <c r="FHA13" s="1"/>
      <c r="FHB13" s="1"/>
      <c r="FHC13" s="1"/>
      <c r="FHD13" s="1"/>
      <c r="FHE13" s="1"/>
      <c r="FHF13" s="1"/>
      <c r="FHG13" s="1"/>
      <c r="FHH13" s="1"/>
      <c r="FHI13" s="1"/>
      <c r="FHJ13" s="1"/>
      <c r="FHK13" s="1"/>
      <c r="FHL13" s="1"/>
      <c r="FHM13" s="1"/>
      <c r="FHN13" s="1"/>
      <c r="FHO13" s="1"/>
      <c r="FHP13" s="1"/>
      <c r="FHQ13" s="1"/>
      <c r="FHR13" s="1"/>
      <c r="FHS13" s="1"/>
      <c r="FHT13" s="1"/>
      <c r="FHU13" s="1"/>
      <c r="FHV13" s="1"/>
      <c r="FHW13" s="1"/>
      <c r="FHX13" s="1"/>
      <c r="FHY13" s="1"/>
      <c r="FHZ13" s="1"/>
      <c r="FIA13" s="1"/>
      <c r="FIB13" s="1"/>
      <c r="FIC13" s="1"/>
      <c r="FID13" s="1"/>
      <c r="FIE13" s="1"/>
      <c r="FIF13" s="1"/>
      <c r="FIG13" s="1"/>
      <c r="FIH13" s="1"/>
      <c r="FII13" s="1"/>
      <c r="FIJ13" s="1"/>
      <c r="FIK13" s="1"/>
      <c r="FIL13" s="1"/>
      <c r="FIM13" s="1"/>
      <c r="FIN13" s="1"/>
      <c r="FIO13" s="1"/>
      <c r="FIP13" s="1"/>
      <c r="FIQ13" s="1"/>
      <c r="FIR13" s="1"/>
      <c r="FIS13" s="1"/>
      <c r="FIT13" s="1"/>
      <c r="FIU13" s="1"/>
      <c r="FIV13" s="1"/>
      <c r="FIW13" s="1"/>
      <c r="FIX13" s="1"/>
      <c r="FIY13" s="1"/>
      <c r="FIZ13" s="1"/>
      <c r="FJA13" s="1"/>
      <c r="FJB13" s="1"/>
      <c r="FJC13" s="1"/>
      <c r="FJD13" s="1"/>
      <c r="FJE13" s="1"/>
      <c r="FJF13" s="1"/>
      <c r="FJG13" s="1"/>
      <c r="FJH13" s="1"/>
      <c r="FJI13" s="1"/>
      <c r="FJJ13" s="1"/>
      <c r="FJK13" s="1"/>
      <c r="FJL13" s="1"/>
      <c r="FJM13" s="1"/>
      <c r="FJN13" s="1"/>
      <c r="FJO13" s="1"/>
      <c r="FJP13" s="1"/>
      <c r="FJQ13" s="1"/>
      <c r="FJR13" s="1"/>
      <c r="FJS13" s="1"/>
      <c r="FJT13" s="1"/>
      <c r="FJU13" s="1"/>
      <c r="FJV13" s="1"/>
      <c r="FJW13" s="1"/>
      <c r="FJX13" s="1"/>
      <c r="FJY13" s="1"/>
      <c r="FJZ13" s="1"/>
      <c r="FKA13" s="1"/>
      <c r="FKB13" s="1"/>
      <c r="FKC13" s="1"/>
      <c r="FKD13" s="1"/>
      <c r="FKE13" s="1"/>
      <c r="FKF13" s="1"/>
      <c r="FKG13" s="1"/>
      <c r="FKH13" s="1"/>
      <c r="FKI13" s="1"/>
      <c r="FKJ13" s="1"/>
      <c r="FKK13" s="1"/>
      <c r="FKL13" s="1"/>
      <c r="FKM13" s="1"/>
      <c r="FKN13" s="1"/>
      <c r="FKO13" s="1"/>
      <c r="FKP13" s="1"/>
      <c r="FKQ13" s="1"/>
      <c r="FKR13" s="1"/>
      <c r="FKS13" s="1"/>
      <c r="FKT13" s="1"/>
      <c r="FKU13" s="1"/>
      <c r="FKV13" s="1"/>
      <c r="FKW13" s="1"/>
      <c r="FKX13" s="1"/>
      <c r="FKY13" s="1"/>
      <c r="FKZ13" s="1"/>
      <c r="FLA13" s="1"/>
      <c r="FLB13" s="1"/>
      <c r="FLC13" s="1"/>
      <c r="FLD13" s="1"/>
      <c r="FLE13" s="1"/>
      <c r="FLF13" s="1"/>
      <c r="FLG13" s="1"/>
      <c r="FLH13" s="1"/>
      <c r="FLI13" s="1"/>
      <c r="FLJ13" s="1"/>
      <c r="FLK13" s="1"/>
      <c r="FLL13" s="1"/>
      <c r="FLM13" s="1"/>
      <c r="FLN13" s="1"/>
      <c r="FLO13" s="1"/>
      <c r="FLP13" s="1"/>
      <c r="FLQ13" s="1"/>
      <c r="FLR13" s="1"/>
      <c r="FLS13" s="1"/>
      <c r="FLT13" s="1"/>
      <c r="FLU13" s="1"/>
      <c r="FLV13" s="1"/>
      <c r="FLW13" s="1"/>
      <c r="FLX13" s="1"/>
      <c r="FLY13" s="1"/>
      <c r="FLZ13" s="1"/>
      <c r="FMA13" s="1"/>
      <c r="FMB13" s="1"/>
      <c r="FMC13" s="1"/>
      <c r="FMD13" s="1"/>
      <c r="FME13" s="1"/>
      <c r="FMF13" s="1"/>
      <c r="FMG13" s="1"/>
      <c r="FMH13" s="1"/>
      <c r="FMI13" s="1"/>
      <c r="FMJ13" s="1"/>
      <c r="FMK13" s="1"/>
      <c r="FML13" s="1"/>
      <c r="FMM13" s="1"/>
      <c r="FMN13" s="1"/>
      <c r="FMO13" s="1"/>
      <c r="FMP13" s="1"/>
      <c r="FMQ13" s="1"/>
      <c r="FMR13" s="1"/>
      <c r="FMS13" s="1"/>
      <c r="FMT13" s="1"/>
      <c r="FMU13" s="1"/>
      <c r="FMV13" s="1"/>
      <c r="FMW13" s="1"/>
      <c r="FMX13" s="1"/>
      <c r="FMY13" s="1"/>
      <c r="FMZ13" s="1"/>
      <c r="FNA13" s="1"/>
      <c r="FNB13" s="1"/>
      <c r="FNC13" s="1"/>
      <c r="FND13" s="1"/>
      <c r="FNE13" s="1"/>
      <c r="FNF13" s="1"/>
      <c r="FNG13" s="1"/>
      <c r="FNH13" s="1"/>
      <c r="FNI13" s="1"/>
      <c r="FNJ13" s="1"/>
      <c r="FNK13" s="1"/>
      <c r="FNL13" s="1"/>
      <c r="FNM13" s="1"/>
      <c r="FNN13" s="1"/>
      <c r="FNO13" s="1"/>
      <c r="FNP13" s="1"/>
      <c r="FNQ13" s="1"/>
      <c r="FNR13" s="1"/>
      <c r="FNS13" s="1"/>
      <c r="FNT13" s="1"/>
      <c r="FNU13" s="1"/>
      <c r="FNV13" s="1"/>
      <c r="FNW13" s="1"/>
      <c r="FNX13" s="1"/>
      <c r="FNY13" s="1"/>
      <c r="FNZ13" s="1"/>
      <c r="FOA13" s="1"/>
      <c r="FOB13" s="1"/>
      <c r="FOC13" s="1"/>
      <c r="FOD13" s="1"/>
      <c r="FOE13" s="1"/>
      <c r="FOF13" s="1"/>
      <c r="FOG13" s="1"/>
      <c r="FOH13" s="1"/>
      <c r="FOI13" s="1"/>
      <c r="FOJ13" s="1"/>
      <c r="FOK13" s="1"/>
      <c r="FOL13" s="1"/>
      <c r="FOM13" s="1"/>
      <c r="FON13" s="1"/>
      <c r="FOO13" s="1"/>
      <c r="FOP13" s="1"/>
      <c r="FOQ13" s="1"/>
      <c r="FOR13" s="1"/>
      <c r="FOS13" s="1"/>
      <c r="FOT13" s="1"/>
      <c r="FOU13" s="1"/>
      <c r="FOV13" s="1"/>
      <c r="FOW13" s="1"/>
      <c r="FOX13" s="1"/>
      <c r="FOY13" s="1"/>
      <c r="FOZ13" s="1"/>
      <c r="FPA13" s="1"/>
      <c r="FPB13" s="1"/>
      <c r="FPC13" s="1"/>
      <c r="FPD13" s="1"/>
      <c r="FPE13" s="1"/>
      <c r="FPF13" s="1"/>
      <c r="FPG13" s="1"/>
      <c r="FPH13" s="1"/>
      <c r="FPI13" s="1"/>
      <c r="FPJ13" s="1"/>
      <c r="FPK13" s="1"/>
      <c r="FPL13" s="1"/>
      <c r="FPM13" s="1"/>
      <c r="FPN13" s="1"/>
      <c r="FPO13" s="1"/>
      <c r="FPP13" s="1"/>
      <c r="FPQ13" s="1"/>
      <c r="FPR13" s="1"/>
      <c r="FPS13" s="1"/>
      <c r="FPT13" s="1"/>
      <c r="FPU13" s="1"/>
      <c r="FPV13" s="1"/>
      <c r="FPW13" s="1"/>
      <c r="FPX13" s="1"/>
      <c r="FPY13" s="1"/>
      <c r="FPZ13" s="1"/>
      <c r="FQA13" s="1"/>
      <c r="FQB13" s="1"/>
      <c r="FQC13" s="1"/>
      <c r="FQD13" s="1"/>
      <c r="FQE13" s="1"/>
      <c r="FQF13" s="1"/>
      <c r="FQG13" s="1"/>
      <c r="FQH13" s="1"/>
      <c r="FQI13" s="1"/>
      <c r="FQJ13" s="1"/>
      <c r="FQK13" s="1"/>
      <c r="FQL13" s="1"/>
      <c r="FQM13" s="1"/>
      <c r="FQN13" s="1"/>
      <c r="FQO13" s="1"/>
      <c r="FQP13" s="1"/>
      <c r="FQQ13" s="1"/>
      <c r="FQR13" s="1"/>
      <c r="FQS13" s="1"/>
      <c r="FQT13" s="1"/>
      <c r="FQU13" s="1"/>
      <c r="FQV13" s="1"/>
      <c r="FQW13" s="1"/>
      <c r="FQX13" s="1"/>
      <c r="FQY13" s="1"/>
      <c r="FQZ13" s="1"/>
      <c r="FRA13" s="1"/>
      <c r="FRB13" s="1"/>
      <c r="FRC13" s="1"/>
      <c r="FRD13" s="1"/>
      <c r="FRE13" s="1"/>
      <c r="FRF13" s="1"/>
      <c r="FRG13" s="1"/>
      <c r="FRH13" s="1"/>
      <c r="FRI13" s="1"/>
      <c r="FRJ13" s="1"/>
      <c r="FRK13" s="1"/>
      <c r="FRL13" s="1"/>
      <c r="FRM13" s="1"/>
      <c r="FRN13" s="1"/>
      <c r="FRO13" s="1"/>
      <c r="FRP13" s="1"/>
      <c r="FRQ13" s="1"/>
      <c r="FRR13" s="1"/>
      <c r="FRS13" s="1"/>
      <c r="FRT13" s="1"/>
      <c r="FRU13" s="1"/>
      <c r="FRV13" s="1"/>
      <c r="FRW13" s="1"/>
      <c r="FRX13" s="1"/>
      <c r="FRY13" s="1"/>
      <c r="FRZ13" s="1"/>
      <c r="FSA13" s="1"/>
      <c r="FSB13" s="1"/>
      <c r="FSC13" s="1"/>
      <c r="FSD13" s="1"/>
      <c r="FSE13" s="1"/>
      <c r="FSF13" s="1"/>
      <c r="FSG13" s="1"/>
      <c r="FSH13" s="1"/>
      <c r="FSI13" s="1"/>
      <c r="FSJ13" s="1"/>
      <c r="FSK13" s="1"/>
      <c r="FSL13" s="1"/>
      <c r="FSM13" s="1"/>
      <c r="FSN13" s="1"/>
      <c r="FSO13" s="1"/>
      <c r="FSP13" s="1"/>
      <c r="FSQ13" s="1"/>
      <c r="FSR13" s="1"/>
      <c r="FSS13" s="1"/>
      <c r="FST13" s="1"/>
      <c r="FSU13" s="1"/>
      <c r="FSV13" s="1"/>
      <c r="FSW13" s="1"/>
      <c r="FSX13" s="1"/>
      <c r="FSY13" s="1"/>
      <c r="FSZ13" s="1"/>
      <c r="FTA13" s="1"/>
      <c r="FTB13" s="1"/>
      <c r="FTC13" s="1"/>
      <c r="FTD13" s="1"/>
      <c r="FTE13" s="1"/>
      <c r="FTF13" s="1"/>
      <c r="FTG13" s="1"/>
      <c r="FTH13" s="1"/>
      <c r="FTI13" s="1"/>
      <c r="FTJ13" s="1"/>
      <c r="FTK13" s="1"/>
      <c r="FTL13" s="1"/>
      <c r="FTM13" s="1"/>
      <c r="FTN13" s="1"/>
      <c r="FTO13" s="1"/>
      <c r="FTP13" s="1"/>
      <c r="FTQ13" s="1"/>
      <c r="FTR13" s="1"/>
      <c r="FTS13" s="1"/>
      <c r="FTT13" s="1"/>
      <c r="FTU13" s="1"/>
      <c r="FTV13" s="1"/>
      <c r="FTW13" s="1"/>
      <c r="FTX13" s="1"/>
      <c r="FTY13" s="1"/>
      <c r="FTZ13" s="1"/>
      <c r="FUA13" s="1"/>
      <c r="FUB13" s="1"/>
      <c r="FUC13" s="1"/>
      <c r="FUD13" s="1"/>
      <c r="FUE13" s="1"/>
      <c r="FUF13" s="1"/>
      <c r="FUG13" s="1"/>
      <c r="FUH13" s="1"/>
      <c r="FUI13" s="1"/>
      <c r="FUJ13" s="1"/>
      <c r="FUK13" s="1"/>
      <c r="FUL13" s="1"/>
      <c r="FUM13" s="1"/>
      <c r="FUN13" s="1"/>
      <c r="FUO13" s="1"/>
      <c r="FUP13" s="1"/>
      <c r="FUQ13" s="1"/>
      <c r="FUR13" s="1"/>
      <c r="FUS13" s="1"/>
      <c r="FUT13" s="1"/>
      <c r="FUU13" s="1"/>
      <c r="FUV13" s="1"/>
      <c r="FUW13" s="1"/>
      <c r="FUX13" s="1"/>
      <c r="FUY13" s="1"/>
      <c r="FUZ13" s="1"/>
      <c r="FVA13" s="1"/>
      <c r="FVB13" s="1"/>
      <c r="FVC13" s="1"/>
      <c r="FVD13" s="1"/>
      <c r="FVE13" s="1"/>
      <c r="FVF13" s="1"/>
      <c r="FVG13" s="1"/>
      <c r="FVH13" s="1"/>
      <c r="FVI13" s="1"/>
      <c r="FVJ13" s="1"/>
      <c r="FVK13" s="1"/>
      <c r="FVL13" s="1"/>
      <c r="FVM13" s="1"/>
      <c r="FVN13" s="1"/>
      <c r="FVO13" s="1"/>
      <c r="FVP13" s="1"/>
      <c r="FVQ13" s="1"/>
      <c r="FVR13" s="1"/>
      <c r="FVS13" s="1"/>
      <c r="FVT13" s="1"/>
      <c r="FVU13" s="1"/>
      <c r="FVV13" s="1"/>
      <c r="FVW13" s="1"/>
      <c r="FVX13" s="1"/>
      <c r="FVY13" s="1"/>
      <c r="FVZ13" s="1"/>
      <c r="FWA13" s="1"/>
      <c r="FWB13" s="1"/>
      <c r="FWC13" s="1"/>
      <c r="FWD13" s="1"/>
      <c r="FWE13" s="1"/>
      <c r="FWF13" s="1"/>
      <c r="FWG13" s="1"/>
      <c r="FWH13" s="1"/>
      <c r="FWI13" s="1"/>
      <c r="FWJ13" s="1"/>
      <c r="FWK13" s="1"/>
      <c r="FWL13" s="1"/>
      <c r="FWM13" s="1"/>
      <c r="FWN13" s="1"/>
      <c r="FWO13" s="1"/>
      <c r="FWP13" s="1"/>
      <c r="FWQ13" s="1"/>
      <c r="FWR13" s="1"/>
      <c r="FWS13" s="1"/>
      <c r="FWT13" s="1"/>
      <c r="FWU13" s="1"/>
      <c r="FWV13" s="1"/>
      <c r="FWW13" s="1"/>
      <c r="FWX13" s="1"/>
      <c r="FWY13" s="1"/>
      <c r="FWZ13" s="1"/>
      <c r="FXA13" s="1"/>
      <c r="FXB13" s="1"/>
      <c r="FXC13" s="1"/>
      <c r="FXD13" s="1"/>
      <c r="FXE13" s="1"/>
      <c r="FXF13" s="1"/>
      <c r="FXG13" s="1"/>
      <c r="FXH13" s="1"/>
      <c r="FXI13" s="1"/>
      <c r="FXJ13" s="1"/>
      <c r="FXK13" s="1"/>
      <c r="FXL13" s="1"/>
      <c r="FXM13" s="1"/>
      <c r="FXN13" s="1"/>
      <c r="FXO13" s="1"/>
      <c r="FXP13" s="1"/>
      <c r="FXQ13" s="1"/>
      <c r="FXR13" s="1"/>
      <c r="FXS13" s="1"/>
      <c r="FXT13" s="1"/>
      <c r="FXU13" s="1"/>
      <c r="FXV13" s="1"/>
      <c r="FXW13" s="1"/>
      <c r="FXX13" s="1"/>
      <c r="FXY13" s="1"/>
      <c r="FXZ13" s="1"/>
      <c r="FYA13" s="1"/>
      <c r="FYB13" s="1"/>
      <c r="FYC13" s="1"/>
      <c r="FYD13" s="1"/>
      <c r="FYE13" s="1"/>
      <c r="FYF13" s="1"/>
      <c r="FYG13" s="1"/>
      <c r="FYH13" s="1"/>
      <c r="FYI13" s="1"/>
      <c r="FYJ13" s="1"/>
      <c r="FYK13" s="1"/>
      <c r="FYL13" s="1"/>
      <c r="FYM13" s="1"/>
      <c r="FYN13" s="1"/>
      <c r="FYO13" s="1"/>
      <c r="FYP13" s="1"/>
      <c r="FYQ13" s="1"/>
      <c r="FYR13" s="1"/>
      <c r="FYS13" s="1"/>
      <c r="FYT13" s="1"/>
      <c r="FYU13" s="1"/>
      <c r="FYV13" s="1"/>
      <c r="FYW13" s="1"/>
      <c r="FYX13" s="1"/>
      <c r="FYY13" s="1"/>
      <c r="FYZ13" s="1"/>
      <c r="FZA13" s="1"/>
      <c r="FZB13" s="1"/>
      <c r="FZC13" s="1"/>
      <c r="FZD13" s="1"/>
      <c r="FZE13" s="1"/>
      <c r="FZF13" s="1"/>
      <c r="FZG13" s="1"/>
      <c r="FZH13" s="1"/>
      <c r="FZI13" s="1"/>
      <c r="FZJ13" s="1"/>
      <c r="FZK13" s="1"/>
      <c r="FZL13" s="1"/>
      <c r="FZM13" s="1"/>
      <c r="FZN13" s="1"/>
      <c r="FZO13" s="1"/>
      <c r="FZP13" s="1"/>
      <c r="FZQ13" s="1"/>
      <c r="FZR13" s="1"/>
      <c r="FZS13" s="1"/>
      <c r="FZT13" s="1"/>
      <c r="FZU13" s="1"/>
      <c r="FZV13" s="1"/>
      <c r="FZW13" s="1"/>
      <c r="FZX13" s="1"/>
      <c r="FZY13" s="1"/>
      <c r="FZZ13" s="1"/>
      <c r="GAA13" s="1"/>
      <c r="GAB13" s="1"/>
      <c r="GAC13" s="1"/>
      <c r="GAD13" s="1"/>
      <c r="GAE13" s="1"/>
      <c r="GAF13" s="1"/>
      <c r="GAG13" s="1"/>
      <c r="GAH13" s="1"/>
      <c r="GAI13" s="1"/>
      <c r="GAJ13" s="1"/>
      <c r="GAK13" s="1"/>
      <c r="GAL13" s="1"/>
      <c r="GAM13" s="1"/>
      <c r="GAN13" s="1"/>
      <c r="GAO13" s="1"/>
      <c r="GAP13" s="1"/>
      <c r="GAQ13" s="1"/>
      <c r="GAR13" s="1"/>
      <c r="GAS13" s="1"/>
      <c r="GAT13" s="1"/>
      <c r="GAU13" s="1"/>
      <c r="GAV13" s="1"/>
      <c r="GAW13" s="1"/>
      <c r="GAX13" s="1"/>
      <c r="GAY13" s="1"/>
      <c r="GAZ13" s="1"/>
      <c r="GBA13" s="1"/>
      <c r="GBB13" s="1"/>
      <c r="GBC13" s="1"/>
      <c r="GBD13" s="1"/>
      <c r="GBE13" s="1"/>
      <c r="GBF13" s="1"/>
      <c r="GBG13" s="1"/>
      <c r="GBH13" s="1"/>
      <c r="GBI13" s="1"/>
      <c r="GBJ13" s="1"/>
      <c r="GBK13" s="1"/>
      <c r="GBL13" s="1"/>
      <c r="GBM13" s="1"/>
      <c r="GBN13" s="1"/>
      <c r="GBO13" s="1"/>
      <c r="GBP13" s="1"/>
      <c r="GBQ13" s="1"/>
      <c r="GBR13" s="1"/>
      <c r="GBS13" s="1"/>
      <c r="GBT13" s="1"/>
      <c r="GBU13" s="1"/>
      <c r="GBV13" s="1"/>
      <c r="GBW13" s="1"/>
      <c r="GBX13" s="1"/>
      <c r="GBY13" s="1"/>
      <c r="GBZ13" s="1"/>
      <c r="GCA13" s="1"/>
      <c r="GCB13" s="1"/>
      <c r="GCC13" s="1"/>
      <c r="GCD13" s="1"/>
      <c r="GCE13" s="1"/>
      <c r="GCF13" s="1"/>
      <c r="GCG13" s="1"/>
      <c r="GCH13" s="1"/>
      <c r="GCI13" s="1"/>
      <c r="GCJ13" s="1"/>
      <c r="GCK13" s="1"/>
      <c r="GCL13" s="1"/>
      <c r="GCM13" s="1"/>
      <c r="GCN13" s="1"/>
      <c r="GCO13" s="1"/>
      <c r="GCP13" s="1"/>
      <c r="GCQ13" s="1"/>
      <c r="GCR13" s="1"/>
      <c r="GCS13" s="1"/>
      <c r="GCT13" s="1"/>
      <c r="GCU13" s="1"/>
      <c r="GCV13" s="1"/>
      <c r="GCW13" s="1"/>
      <c r="GCX13" s="1"/>
      <c r="GCY13" s="1"/>
      <c r="GCZ13" s="1"/>
      <c r="GDA13" s="1"/>
      <c r="GDB13" s="1"/>
      <c r="GDC13" s="1"/>
      <c r="GDD13" s="1"/>
      <c r="GDE13" s="1"/>
      <c r="GDF13" s="1"/>
      <c r="GDG13" s="1"/>
      <c r="GDH13" s="1"/>
      <c r="GDI13" s="1"/>
      <c r="GDJ13" s="1"/>
      <c r="GDK13" s="1"/>
      <c r="GDL13" s="1"/>
      <c r="GDM13" s="1"/>
      <c r="GDN13" s="1"/>
      <c r="GDO13" s="1"/>
      <c r="GDP13" s="1"/>
      <c r="GDQ13" s="1"/>
      <c r="GDR13" s="1"/>
      <c r="GDS13" s="1"/>
      <c r="GDT13" s="1"/>
      <c r="GDU13" s="1"/>
      <c r="GDV13" s="1"/>
      <c r="GDW13" s="1"/>
      <c r="GDX13" s="1"/>
      <c r="GDY13" s="1"/>
      <c r="GDZ13" s="1"/>
      <c r="GEA13" s="1"/>
      <c r="GEB13" s="1"/>
      <c r="GEC13" s="1"/>
      <c r="GED13" s="1"/>
      <c r="GEE13" s="1"/>
      <c r="GEF13" s="1"/>
      <c r="GEG13" s="1"/>
      <c r="GEH13" s="1"/>
      <c r="GEI13" s="1"/>
      <c r="GEJ13" s="1"/>
      <c r="GEK13" s="1"/>
      <c r="GEL13" s="1"/>
      <c r="GEM13" s="1"/>
      <c r="GEN13" s="1"/>
      <c r="GEO13" s="1"/>
      <c r="GEP13" s="1"/>
      <c r="GEQ13" s="1"/>
      <c r="GER13" s="1"/>
      <c r="GES13" s="1"/>
      <c r="GET13" s="1"/>
      <c r="GEU13" s="1"/>
      <c r="GEV13" s="1"/>
      <c r="GEW13" s="1"/>
      <c r="GEX13" s="1"/>
      <c r="GEY13" s="1"/>
      <c r="GEZ13" s="1"/>
      <c r="GFA13" s="1"/>
      <c r="GFB13" s="1"/>
      <c r="GFC13" s="1"/>
      <c r="GFD13" s="1"/>
      <c r="GFE13" s="1"/>
      <c r="GFF13" s="1"/>
      <c r="GFG13" s="1"/>
      <c r="GFH13" s="1"/>
      <c r="GFI13" s="1"/>
      <c r="GFJ13" s="1"/>
      <c r="GFK13" s="1"/>
      <c r="GFL13" s="1"/>
      <c r="GFM13" s="1"/>
      <c r="GFN13" s="1"/>
      <c r="GFO13" s="1"/>
      <c r="GFP13" s="1"/>
      <c r="GFQ13" s="1"/>
      <c r="GFR13" s="1"/>
      <c r="GFS13" s="1"/>
      <c r="GFT13" s="1"/>
      <c r="GFU13" s="1"/>
      <c r="GFV13" s="1"/>
      <c r="GFW13" s="1"/>
      <c r="GFX13" s="1"/>
      <c r="GFY13" s="1"/>
      <c r="GFZ13" s="1"/>
      <c r="GGA13" s="1"/>
      <c r="GGB13" s="1"/>
      <c r="GGC13" s="1"/>
      <c r="GGD13" s="1"/>
      <c r="GGE13" s="1"/>
      <c r="GGF13" s="1"/>
      <c r="GGG13" s="1"/>
      <c r="GGH13" s="1"/>
      <c r="GGI13" s="1"/>
      <c r="GGJ13" s="1"/>
      <c r="GGK13" s="1"/>
      <c r="GGL13" s="1"/>
      <c r="GGM13" s="1"/>
      <c r="GGN13" s="1"/>
      <c r="GGO13" s="1"/>
      <c r="GGP13" s="1"/>
      <c r="GGQ13" s="1"/>
      <c r="GGR13" s="1"/>
      <c r="GGS13" s="1"/>
      <c r="GGT13" s="1"/>
      <c r="GGU13" s="1"/>
      <c r="GGV13" s="1"/>
      <c r="GGW13" s="1"/>
      <c r="GGX13" s="1"/>
      <c r="GGY13" s="1"/>
      <c r="GGZ13" s="1"/>
      <c r="GHA13" s="1"/>
      <c r="GHB13" s="1"/>
      <c r="GHC13" s="1"/>
      <c r="GHD13" s="1"/>
      <c r="GHE13" s="1"/>
      <c r="GHF13" s="1"/>
      <c r="GHG13" s="1"/>
      <c r="GHH13" s="1"/>
      <c r="GHI13" s="1"/>
      <c r="GHJ13" s="1"/>
      <c r="GHK13" s="1"/>
      <c r="GHL13" s="1"/>
      <c r="GHM13" s="1"/>
      <c r="GHN13" s="1"/>
      <c r="GHO13" s="1"/>
      <c r="GHP13" s="1"/>
      <c r="GHQ13" s="1"/>
      <c r="GHR13" s="1"/>
      <c r="GHS13" s="1"/>
      <c r="GHT13" s="1"/>
      <c r="GHU13" s="1"/>
      <c r="GHV13" s="1"/>
      <c r="GHW13" s="1"/>
      <c r="GHX13" s="1"/>
      <c r="GHY13" s="1"/>
      <c r="GHZ13" s="1"/>
      <c r="GIA13" s="1"/>
      <c r="GIB13" s="1"/>
      <c r="GIC13" s="1"/>
      <c r="GID13" s="1"/>
      <c r="GIE13" s="1"/>
      <c r="GIF13" s="1"/>
      <c r="GIG13" s="1"/>
      <c r="GIH13" s="1"/>
      <c r="GII13" s="1"/>
      <c r="GIJ13" s="1"/>
      <c r="GIK13" s="1"/>
      <c r="GIL13" s="1"/>
      <c r="GIM13" s="1"/>
      <c r="GIN13" s="1"/>
      <c r="GIO13" s="1"/>
      <c r="GIP13" s="1"/>
      <c r="GIQ13" s="1"/>
      <c r="GIR13" s="1"/>
      <c r="GIS13" s="1"/>
      <c r="GIT13" s="1"/>
      <c r="GIU13" s="1"/>
      <c r="GIV13" s="1"/>
      <c r="GIW13" s="1"/>
      <c r="GIX13" s="1"/>
      <c r="GIY13" s="1"/>
      <c r="GIZ13" s="1"/>
      <c r="GJA13" s="1"/>
      <c r="GJB13" s="1"/>
      <c r="GJC13" s="1"/>
      <c r="GJD13" s="1"/>
      <c r="GJE13" s="1"/>
      <c r="GJF13" s="1"/>
      <c r="GJG13" s="1"/>
      <c r="GJH13" s="1"/>
      <c r="GJI13" s="1"/>
      <c r="GJJ13" s="1"/>
      <c r="GJK13" s="1"/>
      <c r="GJL13" s="1"/>
      <c r="GJM13" s="1"/>
      <c r="GJN13" s="1"/>
      <c r="GJO13" s="1"/>
      <c r="GJP13" s="1"/>
      <c r="GJQ13" s="1"/>
      <c r="GJR13" s="1"/>
      <c r="GJS13" s="1"/>
      <c r="GJT13" s="1"/>
      <c r="GJU13" s="1"/>
      <c r="GJV13" s="1"/>
      <c r="GJW13" s="1"/>
      <c r="GJX13" s="1"/>
      <c r="GJY13" s="1"/>
      <c r="GJZ13" s="1"/>
      <c r="GKA13" s="1"/>
      <c r="GKB13" s="1"/>
      <c r="GKC13" s="1"/>
      <c r="GKD13" s="1"/>
      <c r="GKE13" s="1"/>
      <c r="GKF13" s="1"/>
      <c r="GKG13" s="1"/>
      <c r="GKH13" s="1"/>
      <c r="GKI13" s="1"/>
      <c r="GKJ13" s="1"/>
      <c r="GKK13" s="1"/>
      <c r="GKL13" s="1"/>
      <c r="GKM13" s="1"/>
      <c r="GKN13" s="1"/>
      <c r="GKO13" s="1"/>
      <c r="GKP13" s="1"/>
      <c r="GKQ13" s="1"/>
      <c r="GKR13" s="1"/>
      <c r="GKS13" s="1"/>
      <c r="GKT13" s="1"/>
      <c r="GKU13" s="1"/>
      <c r="GKV13" s="1"/>
      <c r="GKW13" s="1"/>
      <c r="GKX13" s="1"/>
      <c r="GKY13" s="1"/>
      <c r="GKZ13" s="1"/>
      <c r="GLA13" s="1"/>
      <c r="GLB13" s="1"/>
      <c r="GLC13" s="1"/>
      <c r="GLD13" s="1"/>
      <c r="GLE13" s="1"/>
      <c r="GLF13" s="1"/>
      <c r="GLG13" s="1"/>
      <c r="GLH13" s="1"/>
      <c r="GLI13" s="1"/>
      <c r="GLJ13" s="1"/>
      <c r="GLK13" s="1"/>
      <c r="GLL13" s="1"/>
      <c r="GLM13" s="1"/>
      <c r="GLN13" s="1"/>
      <c r="GLO13" s="1"/>
      <c r="GLP13" s="1"/>
      <c r="GLQ13" s="1"/>
      <c r="GLR13" s="1"/>
      <c r="GLS13" s="1"/>
      <c r="GLT13" s="1"/>
      <c r="GLU13" s="1"/>
      <c r="GLV13" s="1"/>
      <c r="GLW13" s="1"/>
      <c r="GLX13" s="1"/>
      <c r="GLY13" s="1"/>
      <c r="GLZ13" s="1"/>
      <c r="GMA13" s="1"/>
      <c r="GMB13" s="1"/>
      <c r="GMC13" s="1"/>
      <c r="GMD13" s="1"/>
      <c r="GME13" s="1"/>
      <c r="GMF13" s="1"/>
      <c r="GMG13" s="1"/>
      <c r="GMH13" s="1"/>
      <c r="GMI13" s="1"/>
      <c r="GMJ13" s="1"/>
      <c r="GMK13" s="1"/>
      <c r="GML13" s="1"/>
      <c r="GMM13" s="1"/>
      <c r="GMN13" s="1"/>
      <c r="GMO13" s="1"/>
      <c r="GMP13" s="1"/>
      <c r="GMQ13" s="1"/>
      <c r="GMR13" s="1"/>
      <c r="GMS13" s="1"/>
      <c r="GMT13" s="1"/>
      <c r="GMU13" s="1"/>
      <c r="GMV13" s="1"/>
      <c r="GMW13" s="1"/>
      <c r="GMX13" s="1"/>
      <c r="GMY13" s="1"/>
      <c r="GMZ13" s="1"/>
      <c r="GNA13" s="1"/>
      <c r="GNB13" s="1"/>
      <c r="GNC13" s="1"/>
      <c r="GND13" s="1"/>
      <c r="GNE13" s="1"/>
      <c r="GNF13" s="1"/>
      <c r="GNG13" s="1"/>
      <c r="GNH13" s="1"/>
      <c r="GNI13" s="1"/>
      <c r="GNJ13" s="1"/>
      <c r="GNK13" s="1"/>
      <c r="GNL13" s="1"/>
      <c r="GNM13" s="1"/>
      <c r="GNN13" s="1"/>
      <c r="GNO13" s="1"/>
      <c r="GNP13" s="1"/>
      <c r="GNQ13" s="1"/>
      <c r="GNR13" s="1"/>
      <c r="GNS13" s="1"/>
      <c r="GNT13" s="1"/>
      <c r="GNU13" s="1"/>
      <c r="GNV13" s="1"/>
      <c r="GNW13" s="1"/>
      <c r="GNX13" s="1"/>
      <c r="GNY13" s="1"/>
      <c r="GNZ13" s="1"/>
      <c r="GOA13" s="1"/>
      <c r="GOB13" s="1"/>
      <c r="GOC13" s="1"/>
      <c r="GOD13" s="1"/>
      <c r="GOE13" s="1"/>
      <c r="GOF13" s="1"/>
      <c r="GOG13" s="1"/>
      <c r="GOH13" s="1"/>
      <c r="GOI13" s="1"/>
      <c r="GOJ13" s="1"/>
      <c r="GOK13" s="1"/>
      <c r="GOL13" s="1"/>
      <c r="GOM13" s="1"/>
      <c r="GON13" s="1"/>
      <c r="GOO13" s="1"/>
      <c r="GOP13" s="1"/>
      <c r="GOQ13" s="1"/>
      <c r="GOR13" s="1"/>
      <c r="GOS13" s="1"/>
      <c r="GOT13" s="1"/>
      <c r="GOU13" s="1"/>
      <c r="GOV13" s="1"/>
      <c r="GOW13" s="1"/>
      <c r="GOX13" s="1"/>
      <c r="GOY13" s="1"/>
      <c r="GOZ13" s="1"/>
      <c r="GPA13" s="1"/>
      <c r="GPB13" s="1"/>
      <c r="GPC13" s="1"/>
      <c r="GPD13" s="1"/>
      <c r="GPE13" s="1"/>
      <c r="GPF13" s="1"/>
      <c r="GPG13" s="1"/>
      <c r="GPH13" s="1"/>
      <c r="GPI13" s="1"/>
      <c r="GPJ13" s="1"/>
      <c r="GPK13" s="1"/>
      <c r="GPL13" s="1"/>
      <c r="GPM13" s="1"/>
      <c r="GPN13" s="1"/>
      <c r="GPO13" s="1"/>
      <c r="GPP13" s="1"/>
      <c r="GPQ13" s="1"/>
      <c r="GPR13" s="1"/>
      <c r="GPS13" s="1"/>
      <c r="GPT13" s="1"/>
      <c r="GPU13" s="1"/>
      <c r="GPV13" s="1"/>
      <c r="GPW13" s="1"/>
      <c r="GPX13" s="1"/>
      <c r="GPY13" s="1"/>
      <c r="GPZ13" s="1"/>
      <c r="GQA13" s="1"/>
      <c r="GQB13" s="1"/>
      <c r="GQC13" s="1"/>
      <c r="GQD13" s="1"/>
      <c r="GQE13" s="1"/>
      <c r="GQF13" s="1"/>
      <c r="GQG13" s="1"/>
      <c r="GQH13" s="1"/>
      <c r="GQI13" s="1"/>
      <c r="GQJ13" s="1"/>
      <c r="GQK13" s="1"/>
      <c r="GQL13" s="1"/>
      <c r="GQM13" s="1"/>
      <c r="GQN13" s="1"/>
      <c r="GQO13" s="1"/>
      <c r="GQP13" s="1"/>
      <c r="GQQ13" s="1"/>
      <c r="GQR13" s="1"/>
      <c r="GQS13" s="1"/>
      <c r="GQT13" s="1"/>
      <c r="GQU13" s="1"/>
      <c r="GQV13" s="1"/>
      <c r="GQW13" s="1"/>
      <c r="GQX13" s="1"/>
      <c r="GQY13" s="1"/>
      <c r="GQZ13" s="1"/>
      <c r="GRA13" s="1"/>
      <c r="GRB13" s="1"/>
      <c r="GRC13" s="1"/>
      <c r="GRD13" s="1"/>
      <c r="GRE13" s="1"/>
      <c r="GRF13" s="1"/>
      <c r="GRG13" s="1"/>
      <c r="GRH13" s="1"/>
      <c r="GRI13" s="1"/>
      <c r="GRJ13" s="1"/>
      <c r="GRK13" s="1"/>
      <c r="GRL13" s="1"/>
      <c r="GRM13" s="1"/>
      <c r="GRN13" s="1"/>
      <c r="GRO13" s="1"/>
      <c r="GRP13" s="1"/>
      <c r="GRQ13" s="1"/>
      <c r="GRR13" s="1"/>
      <c r="GRS13" s="1"/>
      <c r="GRT13" s="1"/>
      <c r="GRU13" s="1"/>
      <c r="GRV13" s="1"/>
      <c r="GRW13" s="1"/>
      <c r="GRX13" s="1"/>
      <c r="GRY13" s="1"/>
      <c r="GRZ13" s="1"/>
      <c r="GSA13" s="1"/>
      <c r="GSB13" s="1"/>
      <c r="GSC13" s="1"/>
      <c r="GSD13" s="1"/>
      <c r="GSE13" s="1"/>
      <c r="GSF13" s="1"/>
      <c r="GSG13" s="1"/>
      <c r="GSH13" s="1"/>
      <c r="GSI13" s="1"/>
      <c r="GSJ13" s="1"/>
      <c r="GSK13" s="1"/>
      <c r="GSL13" s="1"/>
      <c r="GSM13" s="1"/>
      <c r="GSN13" s="1"/>
      <c r="GSO13" s="1"/>
      <c r="GSP13" s="1"/>
      <c r="GSQ13" s="1"/>
      <c r="GSR13" s="1"/>
      <c r="GSS13" s="1"/>
      <c r="GST13" s="1"/>
      <c r="GSU13" s="1"/>
      <c r="GSV13" s="1"/>
      <c r="GSW13" s="1"/>
      <c r="GSX13" s="1"/>
      <c r="GSY13" s="1"/>
      <c r="GSZ13" s="1"/>
      <c r="GTA13" s="1"/>
      <c r="GTB13" s="1"/>
      <c r="GTC13" s="1"/>
      <c r="GTD13" s="1"/>
      <c r="GTE13" s="1"/>
      <c r="GTF13" s="1"/>
      <c r="GTG13" s="1"/>
      <c r="GTH13" s="1"/>
      <c r="GTI13" s="1"/>
      <c r="GTJ13" s="1"/>
      <c r="GTK13" s="1"/>
      <c r="GTL13" s="1"/>
      <c r="GTM13" s="1"/>
      <c r="GTN13" s="1"/>
      <c r="GTO13" s="1"/>
      <c r="GTP13" s="1"/>
      <c r="GTQ13" s="1"/>
      <c r="GTR13" s="1"/>
      <c r="GTS13" s="1"/>
      <c r="GTT13" s="1"/>
      <c r="GTU13" s="1"/>
      <c r="GTV13" s="1"/>
      <c r="GTW13" s="1"/>
      <c r="GTX13" s="1"/>
      <c r="GTY13" s="1"/>
      <c r="GTZ13" s="1"/>
      <c r="GUA13" s="1"/>
      <c r="GUB13" s="1"/>
      <c r="GUC13" s="1"/>
      <c r="GUD13" s="1"/>
      <c r="GUE13" s="1"/>
      <c r="GUF13" s="1"/>
      <c r="GUG13" s="1"/>
      <c r="GUH13" s="1"/>
      <c r="GUI13" s="1"/>
      <c r="GUJ13" s="1"/>
      <c r="GUK13" s="1"/>
      <c r="GUL13" s="1"/>
      <c r="GUM13" s="1"/>
      <c r="GUN13" s="1"/>
      <c r="GUO13" s="1"/>
      <c r="GUP13" s="1"/>
      <c r="GUQ13" s="1"/>
      <c r="GUR13" s="1"/>
      <c r="GUS13" s="1"/>
      <c r="GUT13" s="1"/>
      <c r="GUU13" s="1"/>
      <c r="GUV13" s="1"/>
      <c r="GUW13" s="1"/>
      <c r="GUX13" s="1"/>
      <c r="GUY13" s="1"/>
      <c r="GUZ13" s="1"/>
      <c r="GVA13" s="1"/>
      <c r="GVB13" s="1"/>
      <c r="GVC13" s="1"/>
      <c r="GVD13" s="1"/>
      <c r="GVE13" s="1"/>
      <c r="GVF13" s="1"/>
      <c r="GVG13" s="1"/>
      <c r="GVH13" s="1"/>
      <c r="GVI13" s="1"/>
      <c r="GVJ13" s="1"/>
      <c r="GVK13" s="1"/>
      <c r="GVL13" s="1"/>
      <c r="GVM13" s="1"/>
      <c r="GVN13" s="1"/>
      <c r="GVO13" s="1"/>
      <c r="GVP13" s="1"/>
      <c r="GVQ13" s="1"/>
      <c r="GVR13" s="1"/>
      <c r="GVS13" s="1"/>
      <c r="GVT13" s="1"/>
      <c r="GVU13" s="1"/>
      <c r="GVV13" s="1"/>
      <c r="GVW13" s="1"/>
      <c r="GVX13" s="1"/>
      <c r="GVY13" s="1"/>
      <c r="GVZ13" s="1"/>
      <c r="GWA13" s="1"/>
      <c r="GWB13" s="1"/>
      <c r="GWC13" s="1"/>
      <c r="GWD13" s="1"/>
      <c r="GWE13" s="1"/>
      <c r="GWF13" s="1"/>
      <c r="GWG13" s="1"/>
      <c r="GWH13" s="1"/>
      <c r="GWI13" s="1"/>
      <c r="GWJ13" s="1"/>
      <c r="GWK13" s="1"/>
      <c r="GWL13" s="1"/>
      <c r="GWM13" s="1"/>
      <c r="GWN13" s="1"/>
      <c r="GWO13" s="1"/>
      <c r="GWP13" s="1"/>
      <c r="GWQ13" s="1"/>
      <c r="GWR13" s="1"/>
      <c r="GWS13" s="1"/>
      <c r="GWT13" s="1"/>
      <c r="GWU13" s="1"/>
      <c r="GWV13" s="1"/>
      <c r="GWW13" s="1"/>
      <c r="GWX13" s="1"/>
      <c r="GWY13" s="1"/>
      <c r="GWZ13" s="1"/>
      <c r="GXA13" s="1"/>
      <c r="GXB13" s="1"/>
      <c r="GXC13" s="1"/>
      <c r="GXD13" s="1"/>
      <c r="GXE13" s="1"/>
      <c r="GXF13" s="1"/>
      <c r="GXG13" s="1"/>
      <c r="GXH13" s="1"/>
      <c r="GXI13" s="1"/>
      <c r="GXJ13" s="1"/>
      <c r="GXK13" s="1"/>
      <c r="GXL13" s="1"/>
      <c r="GXM13" s="1"/>
      <c r="GXN13" s="1"/>
      <c r="GXO13" s="1"/>
      <c r="GXP13" s="1"/>
      <c r="GXQ13" s="1"/>
      <c r="GXR13" s="1"/>
      <c r="GXS13" s="1"/>
      <c r="GXT13" s="1"/>
      <c r="GXU13" s="1"/>
      <c r="GXV13" s="1"/>
      <c r="GXW13" s="1"/>
      <c r="GXX13" s="1"/>
      <c r="GXY13" s="1"/>
      <c r="GXZ13" s="1"/>
      <c r="GYA13" s="1"/>
      <c r="GYB13" s="1"/>
      <c r="GYC13" s="1"/>
      <c r="GYD13" s="1"/>
      <c r="GYE13" s="1"/>
      <c r="GYF13" s="1"/>
      <c r="GYG13" s="1"/>
      <c r="GYH13" s="1"/>
      <c r="GYI13" s="1"/>
      <c r="GYJ13" s="1"/>
      <c r="GYK13" s="1"/>
      <c r="GYL13" s="1"/>
      <c r="GYM13" s="1"/>
      <c r="GYN13" s="1"/>
      <c r="GYO13" s="1"/>
      <c r="GYP13" s="1"/>
      <c r="GYQ13" s="1"/>
      <c r="GYR13" s="1"/>
      <c r="GYS13" s="1"/>
      <c r="GYT13" s="1"/>
      <c r="GYU13" s="1"/>
      <c r="GYV13" s="1"/>
      <c r="GYW13" s="1"/>
      <c r="GYX13" s="1"/>
      <c r="GYY13" s="1"/>
      <c r="GYZ13" s="1"/>
      <c r="GZA13" s="1"/>
      <c r="GZB13" s="1"/>
      <c r="GZC13" s="1"/>
      <c r="GZD13" s="1"/>
      <c r="GZE13" s="1"/>
      <c r="GZF13" s="1"/>
      <c r="GZG13" s="1"/>
      <c r="GZH13" s="1"/>
      <c r="GZI13" s="1"/>
      <c r="GZJ13" s="1"/>
      <c r="GZK13" s="1"/>
      <c r="GZL13" s="1"/>
      <c r="GZM13" s="1"/>
      <c r="GZN13" s="1"/>
      <c r="GZO13" s="1"/>
      <c r="GZP13" s="1"/>
      <c r="GZQ13" s="1"/>
      <c r="GZR13" s="1"/>
      <c r="GZS13" s="1"/>
      <c r="GZT13" s="1"/>
      <c r="GZU13" s="1"/>
      <c r="GZV13" s="1"/>
      <c r="GZW13" s="1"/>
      <c r="GZX13" s="1"/>
      <c r="GZY13" s="1"/>
      <c r="GZZ13" s="1"/>
      <c r="HAA13" s="1"/>
      <c r="HAB13" s="1"/>
      <c r="HAC13" s="1"/>
      <c r="HAD13" s="1"/>
      <c r="HAE13" s="1"/>
      <c r="HAF13" s="1"/>
      <c r="HAG13" s="1"/>
      <c r="HAH13" s="1"/>
      <c r="HAI13" s="1"/>
      <c r="HAJ13" s="1"/>
      <c r="HAK13" s="1"/>
      <c r="HAL13" s="1"/>
      <c r="HAM13" s="1"/>
      <c r="HAN13" s="1"/>
      <c r="HAO13" s="1"/>
      <c r="HAP13" s="1"/>
      <c r="HAQ13" s="1"/>
      <c r="HAR13" s="1"/>
      <c r="HAS13" s="1"/>
      <c r="HAT13" s="1"/>
      <c r="HAU13" s="1"/>
      <c r="HAV13" s="1"/>
      <c r="HAW13" s="1"/>
      <c r="HAX13" s="1"/>
      <c r="HAY13" s="1"/>
      <c r="HAZ13" s="1"/>
      <c r="HBA13" s="1"/>
      <c r="HBB13" s="1"/>
      <c r="HBC13" s="1"/>
      <c r="HBD13" s="1"/>
      <c r="HBE13" s="1"/>
      <c r="HBF13" s="1"/>
      <c r="HBG13" s="1"/>
      <c r="HBH13" s="1"/>
      <c r="HBI13" s="1"/>
      <c r="HBJ13" s="1"/>
      <c r="HBK13" s="1"/>
      <c r="HBL13" s="1"/>
      <c r="HBM13" s="1"/>
      <c r="HBN13" s="1"/>
      <c r="HBO13" s="1"/>
      <c r="HBP13" s="1"/>
      <c r="HBQ13" s="1"/>
      <c r="HBR13" s="1"/>
      <c r="HBS13" s="1"/>
      <c r="HBT13" s="1"/>
      <c r="HBU13" s="1"/>
      <c r="HBV13" s="1"/>
      <c r="HBW13" s="1"/>
      <c r="HBX13" s="1"/>
      <c r="HBY13" s="1"/>
      <c r="HBZ13" s="1"/>
      <c r="HCA13" s="1"/>
      <c r="HCB13" s="1"/>
      <c r="HCC13" s="1"/>
      <c r="HCD13" s="1"/>
      <c r="HCE13" s="1"/>
      <c r="HCF13" s="1"/>
      <c r="HCG13" s="1"/>
      <c r="HCH13" s="1"/>
      <c r="HCI13" s="1"/>
      <c r="HCJ13" s="1"/>
      <c r="HCK13" s="1"/>
      <c r="HCL13" s="1"/>
      <c r="HCM13" s="1"/>
      <c r="HCN13" s="1"/>
      <c r="HCO13" s="1"/>
      <c r="HCP13" s="1"/>
      <c r="HCQ13" s="1"/>
      <c r="HCR13" s="1"/>
      <c r="HCS13" s="1"/>
      <c r="HCT13" s="1"/>
      <c r="HCU13" s="1"/>
      <c r="HCV13" s="1"/>
      <c r="HCW13" s="1"/>
      <c r="HCX13" s="1"/>
      <c r="HCY13" s="1"/>
      <c r="HCZ13" s="1"/>
      <c r="HDA13" s="1"/>
      <c r="HDB13" s="1"/>
      <c r="HDC13" s="1"/>
      <c r="HDD13" s="1"/>
      <c r="HDE13" s="1"/>
      <c r="HDF13" s="1"/>
      <c r="HDG13" s="1"/>
      <c r="HDH13" s="1"/>
      <c r="HDI13" s="1"/>
      <c r="HDJ13" s="1"/>
      <c r="HDK13" s="1"/>
      <c r="HDL13" s="1"/>
      <c r="HDM13" s="1"/>
      <c r="HDN13" s="1"/>
      <c r="HDO13" s="1"/>
      <c r="HDP13" s="1"/>
      <c r="HDQ13" s="1"/>
      <c r="HDR13" s="1"/>
      <c r="HDS13" s="1"/>
      <c r="HDT13" s="1"/>
      <c r="HDU13" s="1"/>
      <c r="HDV13" s="1"/>
      <c r="HDW13" s="1"/>
      <c r="HDX13" s="1"/>
      <c r="HDY13" s="1"/>
      <c r="HDZ13" s="1"/>
      <c r="HEA13" s="1"/>
      <c r="HEB13" s="1"/>
      <c r="HEC13" s="1"/>
      <c r="HED13" s="1"/>
      <c r="HEE13" s="1"/>
      <c r="HEF13" s="1"/>
      <c r="HEG13" s="1"/>
      <c r="HEH13" s="1"/>
      <c r="HEI13" s="1"/>
      <c r="HEJ13" s="1"/>
      <c r="HEK13" s="1"/>
      <c r="HEL13" s="1"/>
      <c r="HEM13" s="1"/>
      <c r="HEN13" s="1"/>
      <c r="HEO13" s="1"/>
      <c r="HEP13" s="1"/>
      <c r="HEQ13" s="1"/>
      <c r="HER13" s="1"/>
      <c r="HES13" s="1"/>
      <c r="HET13" s="1"/>
      <c r="HEU13" s="1"/>
      <c r="HEV13" s="1"/>
      <c r="HEW13" s="1"/>
      <c r="HEX13" s="1"/>
      <c r="HEY13" s="1"/>
      <c r="HEZ13" s="1"/>
      <c r="HFA13" s="1"/>
      <c r="HFB13" s="1"/>
      <c r="HFC13" s="1"/>
      <c r="HFD13" s="1"/>
      <c r="HFE13" s="1"/>
      <c r="HFF13" s="1"/>
      <c r="HFG13" s="1"/>
      <c r="HFH13" s="1"/>
      <c r="HFI13" s="1"/>
      <c r="HFJ13" s="1"/>
      <c r="HFK13" s="1"/>
      <c r="HFL13" s="1"/>
      <c r="HFM13" s="1"/>
      <c r="HFN13" s="1"/>
      <c r="HFO13" s="1"/>
      <c r="HFP13" s="1"/>
      <c r="HFQ13" s="1"/>
      <c r="HFR13" s="1"/>
      <c r="HFS13" s="1"/>
      <c r="HFT13" s="1"/>
      <c r="HFU13" s="1"/>
      <c r="HFV13" s="1"/>
      <c r="HFW13" s="1"/>
      <c r="HFX13" s="1"/>
      <c r="HFY13" s="1"/>
      <c r="HFZ13" s="1"/>
      <c r="HGA13" s="1"/>
      <c r="HGB13" s="1"/>
      <c r="HGC13" s="1"/>
      <c r="HGD13" s="1"/>
      <c r="HGE13" s="1"/>
      <c r="HGF13" s="1"/>
      <c r="HGG13" s="1"/>
      <c r="HGH13" s="1"/>
      <c r="HGI13" s="1"/>
      <c r="HGJ13" s="1"/>
      <c r="HGK13" s="1"/>
      <c r="HGL13" s="1"/>
      <c r="HGM13" s="1"/>
      <c r="HGN13" s="1"/>
      <c r="HGO13" s="1"/>
      <c r="HGP13" s="1"/>
      <c r="HGQ13" s="1"/>
      <c r="HGR13" s="1"/>
      <c r="HGS13" s="1"/>
      <c r="HGT13" s="1"/>
      <c r="HGU13" s="1"/>
      <c r="HGV13" s="1"/>
      <c r="HGW13" s="1"/>
      <c r="HGX13" s="1"/>
      <c r="HGY13" s="1"/>
      <c r="HGZ13" s="1"/>
      <c r="HHA13" s="1"/>
      <c r="HHB13" s="1"/>
      <c r="HHC13" s="1"/>
      <c r="HHD13" s="1"/>
      <c r="HHE13" s="1"/>
      <c r="HHF13" s="1"/>
      <c r="HHG13" s="1"/>
      <c r="HHH13" s="1"/>
      <c r="HHI13" s="1"/>
      <c r="HHJ13" s="1"/>
      <c r="HHK13" s="1"/>
      <c r="HHL13" s="1"/>
      <c r="HHM13" s="1"/>
      <c r="HHN13" s="1"/>
      <c r="HHO13" s="1"/>
      <c r="HHP13" s="1"/>
      <c r="HHQ13" s="1"/>
      <c r="HHR13" s="1"/>
      <c r="HHS13" s="1"/>
      <c r="HHT13" s="1"/>
      <c r="HHU13" s="1"/>
      <c r="HHV13" s="1"/>
      <c r="HHW13" s="1"/>
      <c r="HHX13" s="1"/>
      <c r="HHY13" s="1"/>
      <c r="HHZ13" s="1"/>
      <c r="HIA13" s="1"/>
      <c r="HIB13" s="1"/>
      <c r="HIC13" s="1"/>
      <c r="HID13" s="1"/>
      <c r="HIE13" s="1"/>
      <c r="HIF13" s="1"/>
      <c r="HIG13" s="1"/>
      <c r="HIH13" s="1"/>
      <c r="HII13" s="1"/>
      <c r="HIJ13" s="1"/>
      <c r="HIK13" s="1"/>
      <c r="HIL13" s="1"/>
      <c r="HIM13" s="1"/>
      <c r="HIN13" s="1"/>
      <c r="HIO13" s="1"/>
      <c r="HIP13" s="1"/>
      <c r="HIQ13" s="1"/>
      <c r="HIR13" s="1"/>
      <c r="HIS13" s="1"/>
      <c r="HIT13" s="1"/>
      <c r="HIU13" s="1"/>
      <c r="HIV13" s="1"/>
      <c r="HIW13" s="1"/>
      <c r="HIX13" s="1"/>
      <c r="HIY13" s="1"/>
      <c r="HIZ13" s="1"/>
      <c r="HJA13" s="1"/>
      <c r="HJB13" s="1"/>
      <c r="HJC13" s="1"/>
      <c r="HJD13" s="1"/>
      <c r="HJE13" s="1"/>
      <c r="HJF13" s="1"/>
      <c r="HJG13" s="1"/>
      <c r="HJH13" s="1"/>
      <c r="HJI13" s="1"/>
      <c r="HJJ13" s="1"/>
      <c r="HJK13" s="1"/>
      <c r="HJL13" s="1"/>
      <c r="HJM13" s="1"/>
      <c r="HJN13" s="1"/>
      <c r="HJO13" s="1"/>
      <c r="HJP13" s="1"/>
      <c r="HJQ13" s="1"/>
      <c r="HJR13" s="1"/>
      <c r="HJS13" s="1"/>
      <c r="HJT13" s="1"/>
      <c r="HJU13" s="1"/>
      <c r="HJV13" s="1"/>
      <c r="HJW13" s="1"/>
      <c r="HJX13" s="1"/>
      <c r="HJY13" s="1"/>
      <c r="HJZ13" s="1"/>
      <c r="HKA13" s="1"/>
      <c r="HKB13" s="1"/>
      <c r="HKC13" s="1"/>
      <c r="HKD13" s="1"/>
      <c r="HKE13" s="1"/>
      <c r="HKF13" s="1"/>
      <c r="HKG13" s="1"/>
      <c r="HKH13" s="1"/>
      <c r="HKI13" s="1"/>
      <c r="HKJ13" s="1"/>
      <c r="HKK13" s="1"/>
      <c r="HKL13" s="1"/>
      <c r="HKM13" s="1"/>
      <c r="HKN13" s="1"/>
      <c r="HKO13" s="1"/>
      <c r="HKP13" s="1"/>
      <c r="HKQ13" s="1"/>
      <c r="HKR13" s="1"/>
      <c r="HKS13" s="1"/>
      <c r="HKT13" s="1"/>
      <c r="HKU13" s="1"/>
      <c r="HKV13" s="1"/>
      <c r="HKW13" s="1"/>
      <c r="HKX13" s="1"/>
      <c r="HKY13" s="1"/>
      <c r="HKZ13" s="1"/>
      <c r="HLA13" s="1"/>
      <c r="HLB13" s="1"/>
      <c r="HLC13" s="1"/>
      <c r="HLD13" s="1"/>
      <c r="HLE13" s="1"/>
      <c r="HLF13" s="1"/>
      <c r="HLG13" s="1"/>
      <c r="HLH13" s="1"/>
      <c r="HLI13" s="1"/>
      <c r="HLJ13" s="1"/>
      <c r="HLK13" s="1"/>
      <c r="HLL13" s="1"/>
      <c r="HLM13" s="1"/>
      <c r="HLN13" s="1"/>
      <c r="HLO13" s="1"/>
      <c r="HLP13" s="1"/>
      <c r="HLQ13" s="1"/>
      <c r="HLR13" s="1"/>
      <c r="HLS13" s="1"/>
      <c r="HLT13" s="1"/>
      <c r="HLU13" s="1"/>
      <c r="HLV13" s="1"/>
      <c r="HLW13" s="1"/>
      <c r="HLX13" s="1"/>
      <c r="HLY13" s="1"/>
      <c r="HLZ13" s="1"/>
      <c r="HMA13" s="1"/>
      <c r="HMB13" s="1"/>
      <c r="HMC13" s="1"/>
      <c r="HMD13" s="1"/>
      <c r="HME13" s="1"/>
      <c r="HMF13" s="1"/>
      <c r="HMG13" s="1"/>
      <c r="HMH13" s="1"/>
      <c r="HMI13" s="1"/>
      <c r="HMJ13" s="1"/>
      <c r="HMK13" s="1"/>
      <c r="HML13" s="1"/>
      <c r="HMM13" s="1"/>
      <c r="HMN13" s="1"/>
      <c r="HMO13" s="1"/>
      <c r="HMP13" s="1"/>
      <c r="HMQ13" s="1"/>
      <c r="HMR13" s="1"/>
      <c r="HMS13" s="1"/>
      <c r="HMT13" s="1"/>
      <c r="HMU13" s="1"/>
      <c r="HMV13" s="1"/>
      <c r="HMW13" s="1"/>
      <c r="HMX13" s="1"/>
      <c r="HMY13" s="1"/>
      <c r="HMZ13" s="1"/>
      <c r="HNA13" s="1"/>
      <c r="HNB13" s="1"/>
      <c r="HNC13" s="1"/>
      <c r="HND13" s="1"/>
      <c r="HNE13" s="1"/>
      <c r="HNF13" s="1"/>
      <c r="HNG13" s="1"/>
      <c r="HNH13" s="1"/>
      <c r="HNI13" s="1"/>
      <c r="HNJ13" s="1"/>
      <c r="HNK13" s="1"/>
      <c r="HNL13" s="1"/>
      <c r="HNM13" s="1"/>
      <c r="HNN13" s="1"/>
      <c r="HNO13" s="1"/>
      <c r="HNP13" s="1"/>
      <c r="HNQ13" s="1"/>
      <c r="HNR13" s="1"/>
      <c r="HNS13" s="1"/>
      <c r="HNT13" s="1"/>
      <c r="HNU13" s="1"/>
      <c r="HNV13" s="1"/>
      <c r="HNW13" s="1"/>
      <c r="HNX13" s="1"/>
      <c r="HNY13" s="1"/>
      <c r="HNZ13" s="1"/>
      <c r="HOA13" s="1"/>
      <c r="HOB13" s="1"/>
      <c r="HOC13" s="1"/>
      <c r="HOD13" s="1"/>
      <c r="HOE13" s="1"/>
      <c r="HOF13" s="1"/>
      <c r="HOG13" s="1"/>
      <c r="HOH13" s="1"/>
      <c r="HOI13" s="1"/>
      <c r="HOJ13" s="1"/>
      <c r="HOK13" s="1"/>
      <c r="HOL13" s="1"/>
      <c r="HOM13" s="1"/>
      <c r="HON13" s="1"/>
      <c r="HOO13" s="1"/>
      <c r="HOP13" s="1"/>
      <c r="HOQ13" s="1"/>
      <c r="HOR13" s="1"/>
      <c r="HOS13" s="1"/>
      <c r="HOT13" s="1"/>
      <c r="HOU13" s="1"/>
      <c r="HOV13" s="1"/>
      <c r="HOW13" s="1"/>
      <c r="HOX13" s="1"/>
      <c r="HOY13" s="1"/>
      <c r="HOZ13" s="1"/>
      <c r="HPA13" s="1"/>
      <c r="HPB13" s="1"/>
      <c r="HPC13" s="1"/>
      <c r="HPD13" s="1"/>
      <c r="HPE13" s="1"/>
      <c r="HPF13" s="1"/>
      <c r="HPG13" s="1"/>
      <c r="HPH13" s="1"/>
      <c r="HPI13" s="1"/>
      <c r="HPJ13" s="1"/>
      <c r="HPK13" s="1"/>
      <c r="HPL13" s="1"/>
      <c r="HPM13" s="1"/>
      <c r="HPN13" s="1"/>
      <c r="HPO13" s="1"/>
      <c r="HPP13" s="1"/>
      <c r="HPQ13" s="1"/>
      <c r="HPR13" s="1"/>
      <c r="HPS13" s="1"/>
      <c r="HPT13" s="1"/>
      <c r="HPU13" s="1"/>
      <c r="HPV13" s="1"/>
      <c r="HPW13" s="1"/>
      <c r="HPX13" s="1"/>
      <c r="HPY13" s="1"/>
      <c r="HPZ13" s="1"/>
      <c r="HQA13" s="1"/>
      <c r="HQB13" s="1"/>
      <c r="HQC13" s="1"/>
      <c r="HQD13" s="1"/>
      <c r="HQE13" s="1"/>
      <c r="HQF13" s="1"/>
      <c r="HQG13" s="1"/>
      <c r="HQH13" s="1"/>
      <c r="HQI13" s="1"/>
      <c r="HQJ13" s="1"/>
      <c r="HQK13" s="1"/>
      <c r="HQL13" s="1"/>
      <c r="HQM13" s="1"/>
      <c r="HQN13" s="1"/>
      <c r="HQO13" s="1"/>
      <c r="HQP13" s="1"/>
      <c r="HQQ13" s="1"/>
      <c r="HQR13" s="1"/>
      <c r="HQS13" s="1"/>
      <c r="HQT13" s="1"/>
      <c r="HQU13" s="1"/>
      <c r="HQV13" s="1"/>
      <c r="HQW13" s="1"/>
      <c r="HQX13" s="1"/>
      <c r="HQY13" s="1"/>
      <c r="HQZ13" s="1"/>
      <c r="HRA13" s="1"/>
      <c r="HRB13" s="1"/>
      <c r="HRC13" s="1"/>
      <c r="HRD13" s="1"/>
      <c r="HRE13" s="1"/>
      <c r="HRF13" s="1"/>
      <c r="HRG13" s="1"/>
      <c r="HRH13" s="1"/>
      <c r="HRI13" s="1"/>
      <c r="HRJ13" s="1"/>
      <c r="HRK13" s="1"/>
      <c r="HRL13" s="1"/>
      <c r="HRM13" s="1"/>
      <c r="HRN13" s="1"/>
      <c r="HRO13" s="1"/>
      <c r="HRP13" s="1"/>
      <c r="HRQ13" s="1"/>
      <c r="HRR13" s="1"/>
      <c r="HRS13" s="1"/>
      <c r="HRT13" s="1"/>
      <c r="HRU13" s="1"/>
      <c r="HRV13" s="1"/>
      <c r="HRW13" s="1"/>
      <c r="HRX13" s="1"/>
      <c r="HRY13" s="1"/>
      <c r="HRZ13" s="1"/>
      <c r="HSA13" s="1"/>
      <c r="HSB13" s="1"/>
      <c r="HSC13" s="1"/>
      <c r="HSD13" s="1"/>
      <c r="HSE13" s="1"/>
      <c r="HSF13" s="1"/>
      <c r="HSG13" s="1"/>
      <c r="HSH13" s="1"/>
      <c r="HSI13" s="1"/>
      <c r="HSJ13" s="1"/>
      <c r="HSK13" s="1"/>
      <c r="HSL13" s="1"/>
      <c r="HSM13" s="1"/>
      <c r="HSN13" s="1"/>
      <c r="HSO13" s="1"/>
      <c r="HSP13" s="1"/>
      <c r="HSQ13" s="1"/>
      <c r="HSR13" s="1"/>
      <c r="HSS13" s="1"/>
      <c r="HST13" s="1"/>
      <c r="HSU13" s="1"/>
      <c r="HSV13" s="1"/>
      <c r="HSW13" s="1"/>
      <c r="HSX13" s="1"/>
      <c r="HSY13" s="1"/>
      <c r="HSZ13" s="1"/>
      <c r="HTA13" s="1"/>
      <c r="HTB13" s="1"/>
      <c r="HTC13" s="1"/>
      <c r="HTD13" s="1"/>
      <c r="HTE13" s="1"/>
      <c r="HTF13" s="1"/>
      <c r="HTG13" s="1"/>
      <c r="HTH13" s="1"/>
      <c r="HTI13" s="1"/>
      <c r="HTJ13" s="1"/>
      <c r="HTK13" s="1"/>
      <c r="HTL13" s="1"/>
      <c r="HTM13" s="1"/>
      <c r="HTN13" s="1"/>
      <c r="HTO13" s="1"/>
      <c r="HTP13" s="1"/>
      <c r="HTQ13" s="1"/>
      <c r="HTR13" s="1"/>
      <c r="HTS13" s="1"/>
      <c r="HTT13" s="1"/>
      <c r="HTU13" s="1"/>
      <c r="HTV13" s="1"/>
      <c r="HTW13" s="1"/>
      <c r="HTX13" s="1"/>
      <c r="HTY13" s="1"/>
      <c r="HTZ13" s="1"/>
      <c r="HUA13" s="1"/>
      <c r="HUB13" s="1"/>
      <c r="HUC13" s="1"/>
      <c r="HUD13" s="1"/>
      <c r="HUE13" s="1"/>
      <c r="HUF13" s="1"/>
      <c r="HUG13" s="1"/>
      <c r="HUH13" s="1"/>
      <c r="HUI13" s="1"/>
      <c r="HUJ13" s="1"/>
      <c r="HUK13" s="1"/>
      <c r="HUL13" s="1"/>
      <c r="HUM13" s="1"/>
      <c r="HUN13" s="1"/>
      <c r="HUO13" s="1"/>
      <c r="HUP13" s="1"/>
      <c r="HUQ13" s="1"/>
      <c r="HUR13" s="1"/>
      <c r="HUS13" s="1"/>
      <c r="HUT13" s="1"/>
      <c r="HUU13" s="1"/>
      <c r="HUV13" s="1"/>
      <c r="HUW13" s="1"/>
      <c r="HUX13" s="1"/>
      <c r="HUY13" s="1"/>
      <c r="HUZ13" s="1"/>
      <c r="HVA13" s="1"/>
      <c r="HVB13" s="1"/>
      <c r="HVC13" s="1"/>
      <c r="HVD13" s="1"/>
      <c r="HVE13" s="1"/>
      <c r="HVF13" s="1"/>
      <c r="HVG13" s="1"/>
      <c r="HVH13" s="1"/>
      <c r="HVI13" s="1"/>
      <c r="HVJ13" s="1"/>
      <c r="HVK13" s="1"/>
      <c r="HVL13" s="1"/>
      <c r="HVM13" s="1"/>
      <c r="HVN13" s="1"/>
      <c r="HVO13" s="1"/>
      <c r="HVP13" s="1"/>
      <c r="HVQ13" s="1"/>
      <c r="HVR13" s="1"/>
      <c r="HVS13" s="1"/>
      <c r="HVT13" s="1"/>
      <c r="HVU13" s="1"/>
      <c r="HVV13" s="1"/>
      <c r="HVW13" s="1"/>
      <c r="HVX13" s="1"/>
      <c r="HVY13" s="1"/>
      <c r="HVZ13" s="1"/>
      <c r="HWA13" s="1"/>
      <c r="HWB13" s="1"/>
      <c r="HWC13" s="1"/>
      <c r="HWD13" s="1"/>
      <c r="HWE13" s="1"/>
      <c r="HWF13" s="1"/>
      <c r="HWG13" s="1"/>
      <c r="HWH13" s="1"/>
      <c r="HWI13" s="1"/>
      <c r="HWJ13" s="1"/>
      <c r="HWK13" s="1"/>
      <c r="HWL13" s="1"/>
      <c r="HWM13" s="1"/>
      <c r="HWN13" s="1"/>
      <c r="HWO13" s="1"/>
      <c r="HWP13" s="1"/>
      <c r="HWQ13" s="1"/>
      <c r="HWR13" s="1"/>
      <c r="HWS13" s="1"/>
      <c r="HWT13" s="1"/>
      <c r="HWU13" s="1"/>
      <c r="HWV13" s="1"/>
      <c r="HWW13" s="1"/>
      <c r="HWX13" s="1"/>
      <c r="HWY13" s="1"/>
      <c r="HWZ13" s="1"/>
      <c r="HXA13" s="1"/>
      <c r="HXB13" s="1"/>
      <c r="HXC13" s="1"/>
      <c r="HXD13" s="1"/>
      <c r="HXE13" s="1"/>
      <c r="HXF13" s="1"/>
      <c r="HXG13" s="1"/>
      <c r="HXH13" s="1"/>
      <c r="HXI13" s="1"/>
      <c r="HXJ13" s="1"/>
      <c r="HXK13" s="1"/>
      <c r="HXL13" s="1"/>
      <c r="HXM13" s="1"/>
      <c r="HXN13" s="1"/>
      <c r="HXO13" s="1"/>
      <c r="HXP13" s="1"/>
      <c r="HXQ13" s="1"/>
      <c r="HXR13" s="1"/>
      <c r="HXS13" s="1"/>
      <c r="HXT13" s="1"/>
      <c r="HXU13" s="1"/>
      <c r="HXV13" s="1"/>
      <c r="HXW13" s="1"/>
      <c r="HXX13" s="1"/>
      <c r="HXY13" s="1"/>
      <c r="HXZ13" s="1"/>
      <c r="HYA13" s="1"/>
      <c r="HYB13" s="1"/>
      <c r="HYC13" s="1"/>
      <c r="HYD13" s="1"/>
      <c r="HYE13" s="1"/>
      <c r="HYF13" s="1"/>
      <c r="HYG13" s="1"/>
      <c r="HYH13" s="1"/>
      <c r="HYI13" s="1"/>
      <c r="HYJ13" s="1"/>
      <c r="HYK13" s="1"/>
      <c r="HYL13" s="1"/>
      <c r="HYM13" s="1"/>
      <c r="HYN13" s="1"/>
      <c r="HYO13" s="1"/>
      <c r="HYP13" s="1"/>
      <c r="HYQ13" s="1"/>
      <c r="HYR13" s="1"/>
      <c r="HYS13" s="1"/>
      <c r="HYT13" s="1"/>
      <c r="HYU13" s="1"/>
      <c r="HYV13" s="1"/>
      <c r="HYW13" s="1"/>
      <c r="HYX13" s="1"/>
      <c r="HYY13" s="1"/>
      <c r="HYZ13" s="1"/>
      <c r="HZA13" s="1"/>
      <c r="HZB13" s="1"/>
      <c r="HZC13" s="1"/>
      <c r="HZD13" s="1"/>
      <c r="HZE13" s="1"/>
      <c r="HZF13" s="1"/>
      <c r="HZG13" s="1"/>
      <c r="HZH13" s="1"/>
      <c r="HZI13" s="1"/>
      <c r="HZJ13" s="1"/>
      <c r="HZK13" s="1"/>
      <c r="HZL13" s="1"/>
      <c r="HZM13" s="1"/>
      <c r="HZN13" s="1"/>
      <c r="HZO13" s="1"/>
      <c r="HZP13" s="1"/>
      <c r="HZQ13" s="1"/>
      <c r="HZR13" s="1"/>
      <c r="HZS13" s="1"/>
      <c r="HZT13" s="1"/>
      <c r="HZU13" s="1"/>
      <c r="HZV13" s="1"/>
      <c r="HZW13" s="1"/>
      <c r="HZX13" s="1"/>
      <c r="HZY13" s="1"/>
      <c r="HZZ13" s="1"/>
      <c r="IAA13" s="1"/>
      <c r="IAB13" s="1"/>
      <c r="IAC13" s="1"/>
      <c r="IAD13" s="1"/>
      <c r="IAE13" s="1"/>
      <c r="IAF13" s="1"/>
      <c r="IAG13" s="1"/>
      <c r="IAH13" s="1"/>
      <c r="IAI13" s="1"/>
      <c r="IAJ13" s="1"/>
      <c r="IAK13" s="1"/>
      <c r="IAL13" s="1"/>
      <c r="IAM13" s="1"/>
      <c r="IAN13" s="1"/>
      <c r="IAO13" s="1"/>
      <c r="IAP13" s="1"/>
      <c r="IAQ13" s="1"/>
      <c r="IAR13" s="1"/>
      <c r="IAS13" s="1"/>
      <c r="IAT13" s="1"/>
      <c r="IAU13" s="1"/>
      <c r="IAV13" s="1"/>
      <c r="IAW13" s="1"/>
      <c r="IAX13" s="1"/>
      <c r="IAY13" s="1"/>
      <c r="IAZ13" s="1"/>
      <c r="IBA13" s="1"/>
      <c r="IBB13" s="1"/>
      <c r="IBC13" s="1"/>
      <c r="IBD13" s="1"/>
      <c r="IBE13" s="1"/>
      <c r="IBF13" s="1"/>
      <c r="IBG13" s="1"/>
      <c r="IBH13" s="1"/>
      <c r="IBI13" s="1"/>
      <c r="IBJ13" s="1"/>
      <c r="IBK13" s="1"/>
      <c r="IBL13" s="1"/>
      <c r="IBM13" s="1"/>
      <c r="IBN13" s="1"/>
      <c r="IBO13" s="1"/>
      <c r="IBP13" s="1"/>
      <c r="IBQ13" s="1"/>
      <c r="IBR13" s="1"/>
      <c r="IBS13" s="1"/>
      <c r="IBT13" s="1"/>
      <c r="IBU13" s="1"/>
      <c r="IBV13" s="1"/>
      <c r="IBW13" s="1"/>
      <c r="IBX13" s="1"/>
      <c r="IBY13" s="1"/>
      <c r="IBZ13" s="1"/>
      <c r="ICA13" s="1"/>
      <c r="ICB13" s="1"/>
      <c r="ICC13" s="1"/>
      <c r="ICD13" s="1"/>
      <c r="ICE13" s="1"/>
      <c r="ICF13" s="1"/>
      <c r="ICG13" s="1"/>
      <c r="ICH13" s="1"/>
      <c r="ICI13" s="1"/>
      <c r="ICJ13" s="1"/>
      <c r="ICK13" s="1"/>
      <c r="ICL13" s="1"/>
      <c r="ICM13" s="1"/>
      <c r="ICN13" s="1"/>
      <c r="ICO13" s="1"/>
      <c r="ICP13" s="1"/>
      <c r="ICQ13" s="1"/>
      <c r="ICR13" s="1"/>
      <c r="ICS13" s="1"/>
      <c r="ICT13" s="1"/>
      <c r="ICU13" s="1"/>
      <c r="ICV13" s="1"/>
      <c r="ICW13" s="1"/>
      <c r="ICX13" s="1"/>
      <c r="ICY13" s="1"/>
      <c r="ICZ13" s="1"/>
      <c r="IDA13" s="1"/>
      <c r="IDB13" s="1"/>
      <c r="IDC13" s="1"/>
      <c r="IDD13" s="1"/>
      <c r="IDE13" s="1"/>
      <c r="IDF13" s="1"/>
      <c r="IDG13" s="1"/>
      <c r="IDH13" s="1"/>
      <c r="IDI13" s="1"/>
      <c r="IDJ13" s="1"/>
      <c r="IDK13" s="1"/>
      <c r="IDL13" s="1"/>
      <c r="IDM13" s="1"/>
      <c r="IDN13" s="1"/>
      <c r="IDO13" s="1"/>
      <c r="IDP13" s="1"/>
      <c r="IDQ13" s="1"/>
      <c r="IDR13" s="1"/>
      <c r="IDS13" s="1"/>
      <c r="IDT13" s="1"/>
      <c r="IDU13" s="1"/>
      <c r="IDV13" s="1"/>
      <c r="IDW13" s="1"/>
      <c r="IDX13" s="1"/>
      <c r="IDY13" s="1"/>
      <c r="IDZ13" s="1"/>
      <c r="IEA13" s="1"/>
      <c r="IEB13" s="1"/>
      <c r="IEC13" s="1"/>
      <c r="IED13" s="1"/>
      <c r="IEE13" s="1"/>
      <c r="IEF13" s="1"/>
      <c r="IEG13" s="1"/>
      <c r="IEH13" s="1"/>
      <c r="IEI13" s="1"/>
      <c r="IEJ13" s="1"/>
      <c r="IEK13" s="1"/>
      <c r="IEL13" s="1"/>
      <c r="IEM13" s="1"/>
      <c r="IEN13" s="1"/>
      <c r="IEO13" s="1"/>
      <c r="IEP13" s="1"/>
      <c r="IEQ13" s="1"/>
      <c r="IER13" s="1"/>
      <c r="IES13" s="1"/>
      <c r="IET13" s="1"/>
      <c r="IEU13" s="1"/>
      <c r="IEV13" s="1"/>
      <c r="IEW13" s="1"/>
      <c r="IEX13" s="1"/>
      <c r="IEY13" s="1"/>
      <c r="IEZ13" s="1"/>
      <c r="IFA13" s="1"/>
      <c r="IFB13" s="1"/>
      <c r="IFC13" s="1"/>
      <c r="IFD13" s="1"/>
      <c r="IFE13" s="1"/>
      <c r="IFF13" s="1"/>
      <c r="IFG13" s="1"/>
      <c r="IFH13" s="1"/>
      <c r="IFI13" s="1"/>
      <c r="IFJ13" s="1"/>
      <c r="IFK13" s="1"/>
      <c r="IFL13" s="1"/>
      <c r="IFM13" s="1"/>
      <c r="IFN13" s="1"/>
      <c r="IFO13" s="1"/>
      <c r="IFP13" s="1"/>
      <c r="IFQ13" s="1"/>
      <c r="IFR13" s="1"/>
      <c r="IFS13" s="1"/>
      <c r="IFT13" s="1"/>
      <c r="IFU13" s="1"/>
      <c r="IFV13" s="1"/>
      <c r="IFW13" s="1"/>
      <c r="IFX13" s="1"/>
      <c r="IFY13" s="1"/>
      <c r="IFZ13" s="1"/>
      <c r="IGA13" s="1"/>
      <c r="IGB13" s="1"/>
      <c r="IGC13" s="1"/>
      <c r="IGD13" s="1"/>
      <c r="IGE13" s="1"/>
      <c r="IGF13" s="1"/>
      <c r="IGG13" s="1"/>
      <c r="IGH13" s="1"/>
      <c r="IGI13" s="1"/>
      <c r="IGJ13" s="1"/>
      <c r="IGK13" s="1"/>
      <c r="IGL13" s="1"/>
      <c r="IGM13" s="1"/>
      <c r="IGN13" s="1"/>
      <c r="IGO13" s="1"/>
      <c r="IGP13" s="1"/>
      <c r="IGQ13" s="1"/>
      <c r="IGR13" s="1"/>
      <c r="IGS13" s="1"/>
      <c r="IGT13" s="1"/>
      <c r="IGU13" s="1"/>
      <c r="IGV13" s="1"/>
      <c r="IGW13" s="1"/>
      <c r="IGX13" s="1"/>
      <c r="IGY13" s="1"/>
      <c r="IGZ13" s="1"/>
      <c r="IHA13" s="1"/>
      <c r="IHB13" s="1"/>
      <c r="IHC13" s="1"/>
      <c r="IHD13" s="1"/>
      <c r="IHE13" s="1"/>
      <c r="IHF13" s="1"/>
      <c r="IHG13" s="1"/>
      <c r="IHH13" s="1"/>
      <c r="IHI13" s="1"/>
      <c r="IHJ13" s="1"/>
      <c r="IHK13" s="1"/>
      <c r="IHL13" s="1"/>
      <c r="IHM13" s="1"/>
      <c r="IHN13" s="1"/>
      <c r="IHO13" s="1"/>
      <c r="IHP13" s="1"/>
      <c r="IHQ13" s="1"/>
      <c r="IHR13" s="1"/>
      <c r="IHS13" s="1"/>
      <c r="IHT13" s="1"/>
      <c r="IHU13" s="1"/>
      <c r="IHV13" s="1"/>
      <c r="IHW13" s="1"/>
      <c r="IHX13" s="1"/>
      <c r="IHY13" s="1"/>
      <c r="IHZ13" s="1"/>
      <c r="IIA13" s="1"/>
      <c r="IIB13" s="1"/>
      <c r="IIC13" s="1"/>
      <c r="IID13" s="1"/>
      <c r="IIE13" s="1"/>
      <c r="IIF13" s="1"/>
      <c r="IIG13" s="1"/>
      <c r="IIH13" s="1"/>
      <c r="III13" s="1"/>
      <c r="IIJ13" s="1"/>
      <c r="IIK13" s="1"/>
      <c r="IIL13" s="1"/>
      <c r="IIM13" s="1"/>
      <c r="IIN13" s="1"/>
      <c r="IIO13" s="1"/>
      <c r="IIP13" s="1"/>
      <c r="IIQ13" s="1"/>
      <c r="IIR13" s="1"/>
      <c r="IIS13" s="1"/>
      <c r="IIT13" s="1"/>
      <c r="IIU13" s="1"/>
      <c r="IIV13" s="1"/>
      <c r="IIW13" s="1"/>
      <c r="IIX13" s="1"/>
      <c r="IIY13" s="1"/>
      <c r="IIZ13" s="1"/>
      <c r="IJA13" s="1"/>
      <c r="IJB13" s="1"/>
      <c r="IJC13" s="1"/>
      <c r="IJD13" s="1"/>
      <c r="IJE13" s="1"/>
      <c r="IJF13" s="1"/>
      <c r="IJG13" s="1"/>
      <c r="IJH13" s="1"/>
      <c r="IJI13" s="1"/>
      <c r="IJJ13" s="1"/>
      <c r="IJK13" s="1"/>
      <c r="IJL13" s="1"/>
      <c r="IJM13" s="1"/>
      <c r="IJN13" s="1"/>
      <c r="IJO13" s="1"/>
      <c r="IJP13" s="1"/>
      <c r="IJQ13" s="1"/>
      <c r="IJR13" s="1"/>
      <c r="IJS13" s="1"/>
      <c r="IJT13" s="1"/>
      <c r="IJU13" s="1"/>
      <c r="IJV13" s="1"/>
      <c r="IJW13" s="1"/>
      <c r="IJX13" s="1"/>
      <c r="IJY13" s="1"/>
      <c r="IJZ13" s="1"/>
      <c r="IKA13" s="1"/>
      <c r="IKB13" s="1"/>
      <c r="IKC13" s="1"/>
      <c r="IKD13" s="1"/>
      <c r="IKE13" s="1"/>
      <c r="IKF13" s="1"/>
      <c r="IKG13" s="1"/>
      <c r="IKH13" s="1"/>
      <c r="IKI13" s="1"/>
      <c r="IKJ13" s="1"/>
      <c r="IKK13" s="1"/>
      <c r="IKL13" s="1"/>
      <c r="IKM13" s="1"/>
      <c r="IKN13" s="1"/>
      <c r="IKO13" s="1"/>
      <c r="IKP13" s="1"/>
      <c r="IKQ13" s="1"/>
      <c r="IKR13" s="1"/>
      <c r="IKS13" s="1"/>
      <c r="IKT13" s="1"/>
      <c r="IKU13" s="1"/>
      <c r="IKV13" s="1"/>
      <c r="IKW13" s="1"/>
      <c r="IKX13" s="1"/>
      <c r="IKY13" s="1"/>
      <c r="IKZ13" s="1"/>
      <c r="ILA13" s="1"/>
      <c r="ILB13" s="1"/>
      <c r="ILC13" s="1"/>
      <c r="ILD13" s="1"/>
      <c r="ILE13" s="1"/>
      <c r="ILF13" s="1"/>
      <c r="ILG13" s="1"/>
      <c r="ILH13" s="1"/>
      <c r="ILI13" s="1"/>
      <c r="ILJ13" s="1"/>
      <c r="ILK13" s="1"/>
      <c r="ILL13" s="1"/>
      <c r="ILM13" s="1"/>
      <c r="ILN13" s="1"/>
      <c r="ILO13" s="1"/>
      <c r="ILP13" s="1"/>
      <c r="ILQ13" s="1"/>
      <c r="ILR13" s="1"/>
      <c r="ILS13" s="1"/>
      <c r="ILT13" s="1"/>
      <c r="ILU13" s="1"/>
      <c r="ILV13" s="1"/>
      <c r="ILW13" s="1"/>
      <c r="ILX13" s="1"/>
      <c r="ILY13" s="1"/>
      <c r="ILZ13" s="1"/>
      <c r="IMA13" s="1"/>
      <c r="IMB13" s="1"/>
      <c r="IMC13" s="1"/>
      <c r="IMD13" s="1"/>
      <c r="IME13" s="1"/>
      <c r="IMF13" s="1"/>
      <c r="IMG13" s="1"/>
      <c r="IMH13" s="1"/>
      <c r="IMI13" s="1"/>
      <c r="IMJ13" s="1"/>
      <c r="IMK13" s="1"/>
      <c r="IML13" s="1"/>
      <c r="IMM13" s="1"/>
      <c r="IMN13" s="1"/>
      <c r="IMO13" s="1"/>
      <c r="IMP13" s="1"/>
      <c r="IMQ13" s="1"/>
      <c r="IMR13" s="1"/>
      <c r="IMS13" s="1"/>
      <c r="IMT13" s="1"/>
      <c r="IMU13" s="1"/>
      <c r="IMV13" s="1"/>
      <c r="IMW13" s="1"/>
      <c r="IMX13" s="1"/>
      <c r="IMY13" s="1"/>
      <c r="IMZ13" s="1"/>
      <c r="INA13" s="1"/>
      <c r="INB13" s="1"/>
      <c r="INC13" s="1"/>
      <c r="IND13" s="1"/>
      <c r="INE13" s="1"/>
      <c r="INF13" s="1"/>
      <c r="ING13" s="1"/>
      <c r="INH13" s="1"/>
      <c r="INI13" s="1"/>
      <c r="INJ13" s="1"/>
      <c r="INK13" s="1"/>
      <c r="INL13" s="1"/>
      <c r="INM13" s="1"/>
      <c r="INN13" s="1"/>
      <c r="INO13" s="1"/>
      <c r="INP13" s="1"/>
      <c r="INQ13" s="1"/>
      <c r="INR13" s="1"/>
      <c r="INS13" s="1"/>
      <c r="INT13" s="1"/>
      <c r="INU13" s="1"/>
      <c r="INV13" s="1"/>
      <c r="INW13" s="1"/>
      <c r="INX13" s="1"/>
      <c r="INY13" s="1"/>
      <c r="INZ13" s="1"/>
      <c r="IOA13" s="1"/>
      <c r="IOB13" s="1"/>
      <c r="IOC13" s="1"/>
      <c r="IOD13" s="1"/>
      <c r="IOE13" s="1"/>
      <c r="IOF13" s="1"/>
      <c r="IOG13" s="1"/>
      <c r="IOH13" s="1"/>
      <c r="IOI13" s="1"/>
      <c r="IOJ13" s="1"/>
      <c r="IOK13" s="1"/>
      <c r="IOL13" s="1"/>
      <c r="IOM13" s="1"/>
      <c r="ION13" s="1"/>
      <c r="IOO13" s="1"/>
      <c r="IOP13" s="1"/>
      <c r="IOQ13" s="1"/>
      <c r="IOR13" s="1"/>
      <c r="IOS13" s="1"/>
      <c r="IOT13" s="1"/>
      <c r="IOU13" s="1"/>
      <c r="IOV13" s="1"/>
      <c r="IOW13" s="1"/>
      <c r="IOX13" s="1"/>
      <c r="IOY13" s="1"/>
      <c r="IOZ13" s="1"/>
      <c r="IPA13" s="1"/>
      <c r="IPB13" s="1"/>
      <c r="IPC13" s="1"/>
      <c r="IPD13" s="1"/>
      <c r="IPE13" s="1"/>
      <c r="IPF13" s="1"/>
      <c r="IPG13" s="1"/>
      <c r="IPH13" s="1"/>
      <c r="IPI13" s="1"/>
      <c r="IPJ13" s="1"/>
      <c r="IPK13" s="1"/>
      <c r="IPL13" s="1"/>
      <c r="IPM13" s="1"/>
      <c r="IPN13" s="1"/>
      <c r="IPO13" s="1"/>
      <c r="IPP13" s="1"/>
      <c r="IPQ13" s="1"/>
      <c r="IPR13" s="1"/>
      <c r="IPS13" s="1"/>
      <c r="IPT13" s="1"/>
      <c r="IPU13" s="1"/>
      <c r="IPV13" s="1"/>
      <c r="IPW13" s="1"/>
      <c r="IPX13" s="1"/>
      <c r="IPY13" s="1"/>
      <c r="IPZ13" s="1"/>
      <c r="IQA13" s="1"/>
      <c r="IQB13" s="1"/>
      <c r="IQC13" s="1"/>
      <c r="IQD13" s="1"/>
      <c r="IQE13" s="1"/>
      <c r="IQF13" s="1"/>
      <c r="IQG13" s="1"/>
      <c r="IQH13" s="1"/>
      <c r="IQI13" s="1"/>
      <c r="IQJ13" s="1"/>
      <c r="IQK13" s="1"/>
      <c r="IQL13" s="1"/>
      <c r="IQM13" s="1"/>
      <c r="IQN13" s="1"/>
      <c r="IQO13" s="1"/>
      <c r="IQP13" s="1"/>
      <c r="IQQ13" s="1"/>
      <c r="IQR13" s="1"/>
      <c r="IQS13" s="1"/>
      <c r="IQT13" s="1"/>
      <c r="IQU13" s="1"/>
      <c r="IQV13" s="1"/>
      <c r="IQW13" s="1"/>
      <c r="IQX13" s="1"/>
      <c r="IQY13" s="1"/>
      <c r="IQZ13" s="1"/>
      <c r="IRA13" s="1"/>
      <c r="IRB13" s="1"/>
      <c r="IRC13" s="1"/>
      <c r="IRD13" s="1"/>
      <c r="IRE13" s="1"/>
      <c r="IRF13" s="1"/>
      <c r="IRG13" s="1"/>
      <c r="IRH13" s="1"/>
      <c r="IRI13" s="1"/>
      <c r="IRJ13" s="1"/>
      <c r="IRK13" s="1"/>
      <c r="IRL13" s="1"/>
      <c r="IRM13" s="1"/>
      <c r="IRN13" s="1"/>
      <c r="IRO13" s="1"/>
      <c r="IRP13" s="1"/>
      <c r="IRQ13" s="1"/>
      <c r="IRR13" s="1"/>
      <c r="IRS13" s="1"/>
      <c r="IRT13" s="1"/>
      <c r="IRU13" s="1"/>
      <c r="IRV13" s="1"/>
      <c r="IRW13" s="1"/>
      <c r="IRX13" s="1"/>
      <c r="IRY13" s="1"/>
      <c r="IRZ13" s="1"/>
      <c r="ISA13" s="1"/>
      <c r="ISB13" s="1"/>
      <c r="ISC13" s="1"/>
      <c r="ISD13" s="1"/>
      <c r="ISE13" s="1"/>
      <c r="ISF13" s="1"/>
      <c r="ISG13" s="1"/>
      <c r="ISH13" s="1"/>
      <c r="ISI13" s="1"/>
      <c r="ISJ13" s="1"/>
      <c r="ISK13" s="1"/>
      <c r="ISL13" s="1"/>
      <c r="ISM13" s="1"/>
      <c r="ISN13" s="1"/>
      <c r="ISO13" s="1"/>
      <c r="ISP13" s="1"/>
      <c r="ISQ13" s="1"/>
      <c r="ISR13" s="1"/>
      <c r="ISS13" s="1"/>
      <c r="IST13" s="1"/>
      <c r="ISU13" s="1"/>
      <c r="ISV13" s="1"/>
      <c r="ISW13" s="1"/>
      <c r="ISX13" s="1"/>
      <c r="ISY13" s="1"/>
      <c r="ISZ13" s="1"/>
      <c r="ITA13" s="1"/>
      <c r="ITB13" s="1"/>
      <c r="ITC13" s="1"/>
      <c r="ITD13" s="1"/>
      <c r="ITE13" s="1"/>
      <c r="ITF13" s="1"/>
      <c r="ITG13" s="1"/>
      <c r="ITH13" s="1"/>
      <c r="ITI13" s="1"/>
      <c r="ITJ13" s="1"/>
      <c r="ITK13" s="1"/>
      <c r="ITL13" s="1"/>
      <c r="ITM13" s="1"/>
      <c r="ITN13" s="1"/>
      <c r="ITO13" s="1"/>
      <c r="ITP13" s="1"/>
      <c r="ITQ13" s="1"/>
      <c r="ITR13" s="1"/>
      <c r="ITS13" s="1"/>
      <c r="ITT13" s="1"/>
      <c r="ITU13" s="1"/>
      <c r="ITV13" s="1"/>
      <c r="ITW13" s="1"/>
      <c r="ITX13" s="1"/>
      <c r="ITY13" s="1"/>
      <c r="ITZ13" s="1"/>
      <c r="IUA13" s="1"/>
      <c r="IUB13" s="1"/>
      <c r="IUC13" s="1"/>
      <c r="IUD13" s="1"/>
      <c r="IUE13" s="1"/>
      <c r="IUF13" s="1"/>
      <c r="IUG13" s="1"/>
      <c r="IUH13" s="1"/>
      <c r="IUI13" s="1"/>
      <c r="IUJ13" s="1"/>
      <c r="IUK13" s="1"/>
      <c r="IUL13" s="1"/>
      <c r="IUM13" s="1"/>
      <c r="IUN13" s="1"/>
      <c r="IUO13" s="1"/>
      <c r="IUP13" s="1"/>
      <c r="IUQ13" s="1"/>
      <c r="IUR13" s="1"/>
      <c r="IUS13" s="1"/>
      <c r="IUT13" s="1"/>
      <c r="IUU13" s="1"/>
      <c r="IUV13" s="1"/>
      <c r="IUW13" s="1"/>
      <c r="IUX13" s="1"/>
      <c r="IUY13" s="1"/>
      <c r="IUZ13" s="1"/>
      <c r="IVA13" s="1"/>
      <c r="IVB13" s="1"/>
      <c r="IVC13" s="1"/>
      <c r="IVD13" s="1"/>
      <c r="IVE13" s="1"/>
      <c r="IVF13" s="1"/>
      <c r="IVG13" s="1"/>
      <c r="IVH13" s="1"/>
      <c r="IVI13" s="1"/>
      <c r="IVJ13" s="1"/>
      <c r="IVK13" s="1"/>
      <c r="IVL13" s="1"/>
      <c r="IVM13" s="1"/>
      <c r="IVN13" s="1"/>
      <c r="IVO13" s="1"/>
      <c r="IVP13" s="1"/>
      <c r="IVQ13" s="1"/>
      <c r="IVR13" s="1"/>
      <c r="IVS13" s="1"/>
      <c r="IVT13" s="1"/>
      <c r="IVU13" s="1"/>
      <c r="IVV13" s="1"/>
      <c r="IVW13" s="1"/>
      <c r="IVX13" s="1"/>
      <c r="IVY13" s="1"/>
      <c r="IVZ13" s="1"/>
      <c r="IWA13" s="1"/>
      <c r="IWB13" s="1"/>
      <c r="IWC13" s="1"/>
      <c r="IWD13" s="1"/>
      <c r="IWE13" s="1"/>
      <c r="IWF13" s="1"/>
      <c r="IWG13" s="1"/>
      <c r="IWH13" s="1"/>
      <c r="IWI13" s="1"/>
      <c r="IWJ13" s="1"/>
      <c r="IWK13" s="1"/>
      <c r="IWL13" s="1"/>
      <c r="IWM13" s="1"/>
      <c r="IWN13" s="1"/>
      <c r="IWO13" s="1"/>
      <c r="IWP13" s="1"/>
      <c r="IWQ13" s="1"/>
      <c r="IWR13" s="1"/>
      <c r="IWS13" s="1"/>
      <c r="IWT13" s="1"/>
      <c r="IWU13" s="1"/>
      <c r="IWV13" s="1"/>
      <c r="IWW13" s="1"/>
      <c r="IWX13" s="1"/>
      <c r="IWY13" s="1"/>
      <c r="IWZ13" s="1"/>
      <c r="IXA13" s="1"/>
      <c r="IXB13" s="1"/>
      <c r="IXC13" s="1"/>
      <c r="IXD13" s="1"/>
      <c r="IXE13" s="1"/>
      <c r="IXF13" s="1"/>
      <c r="IXG13" s="1"/>
      <c r="IXH13" s="1"/>
      <c r="IXI13" s="1"/>
      <c r="IXJ13" s="1"/>
      <c r="IXK13" s="1"/>
      <c r="IXL13" s="1"/>
      <c r="IXM13" s="1"/>
      <c r="IXN13" s="1"/>
      <c r="IXO13" s="1"/>
      <c r="IXP13" s="1"/>
      <c r="IXQ13" s="1"/>
      <c r="IXR13" s="1"/>
      <c r="IXS13" s="1"/>
      <c r="IXT13" s="1"/>
      <c r="IXU13" s="1"/>
      <c r="IXV13" s="1"/>
      <c r="IXW13" s="1"/>
      <c r="IXX13" s="1"/>
      <c r="IXY13" s="1"/>
      <c r="IXZ13" s="1"/>
      <c r="IYA13" s="1"/>
      <c r="IYB13" s="1"/>
      <c r="IYC13" s="1"/>
      <c r="IYD13" s="1"/>
      <c r="IYE13" s="1"/>
      <c r="IYF13" s="1"/>
      <c r="IYG13" s="1"/>
      <c r="IYH13" s="1"/>
      <c r="IYI13" s="1"/>
      <c r="IYJ13" s="1"/>
      <c r="IYK13" s="1"/>
      <c r="IYL13" s="1"/>
      <c r="IYM13" s="1"/>
      <c r="IYN13" s="1"/>
      <c r="IYO13" s="1"/>
      <c r="IYP13" s="1"/>
      <c r="IYQ13" s="1"/>
      <c r="IYR13" s="1"/>
      <c r="IYS13" s="1"/>
      <c r="IYT13" s="1"/>
      <c r="IYU13" s="1"/>
      <c r="IYV13" s="1"/>
      <c r="IYW13" s="1"/>
      <c r="IYX13" s="1"/>
      <c r="IYY13" s="1"/>
      <c r="IYZ13" s="1"/>
      <c r="IZA13" s="1"/>
      <c r="IZB13" s="1"/>
      <c r="IZC13" s="1"/>
      <c r="IZD13" s="1"/>
      <c r="IZE13" s="1"/>
      <c r="IZF13" s="1"/>
      <c r="IZG13" s="1"/>
      <c r="IZH13" s="1"/>
      <c r="IZI13" s="1"/>
      <c r="IZJ13" s="1"/>
      <c r="IZK13" s="1"/>
      <c r="IZL13" s="1"/>
      <c r="IZM13" s="1"/>
      <c r="IZN13" s="1"/>
      <c r="IZO13" s="1"/>
      <c r="IZP13" s="1"/>
      <c r="IZQ13" s="1"/>
      <c r="IZR13" s="1"/>
      <c r="IZS13" s="1"/>
      <c r="IZT13" s="1"/>
      <c r="IZU13" s="1"/>
      <c r="IZV13" s="1"/>
      <c r="IZW13" s="1"/>
      <c r="IZX13" s="1"/>
      <c r="IZY13" s="1"/>
      <c r="IZZ13" s="1"/>
      <c r="JAA13" s="1"/>
      <c r="JAB13" s="1"/>
      <c r="JAC13" s="1"/>
      <c r="JAD13" s="1"/>
      <c r="JAE13" s="1"/>
      <c r="JAF13" s="1"/>
      <c r="JAG13" s="1"/>
      <c r="JAH13" s="1"/>
      <c r="JAI13" s="1"/>
      <c r="JAJ13" s="1"/>
      <c r="JAK13" s="1"/>
      <c r="JAL13" s="1"/>
      <c r="JAM13" s="1"/>
      <c r="JAN13" s="1"/>
      <c r="JAO13" s="1"/>
      <c r="JAP13" s="1"/>
      <c r="JAQ13" s="1"/>
      <c r="JAR13" s="1"/>
      <c r="JAS13" s="1"/>
      <c r="JAT13" s="1"/>
      <c r="JAU13" s="1"/>
      <c r="JAV13" s="1"/>
      <c r="JAW13" s="1"/>
      <c r="JAX13" s="1"/>
      <c r="JAY13" s="1"/>
      <c r="JAZ13" s="1"/>
      <c r="JBA13" s="1"/>
      <c r="JBB13" s="1"/>
      <c r="JBC13" s="1"/>
      <c r="JBD13" s="1"/>
      <c r="JBE13" s="1"/>
      <c r="JBF13" s="1"/>
      <c r="JBG13" s="1"/>
      <c r="JBH13" s="1"/>
      <c r="JBI13" s="1"/>
      <c r="JBJ13" s="1"/>
      <c r="JBK13" s="1"/>
      <c r="JBL13" s="1"/>
      <c r="JBM13" s="1"/>
      <c r="JBN13" s="1"/>
      <c r="JBO13" s="1"/>
      <c r="JBP13" s="1"/>
      <c r="JBQ13" s="1"/>
      <c r="JBR13" s="1"/>
      <c r="JBS13" s="1"/>
      <c r="JBT13" s="1"/>
      <c r="JBU13" s="1"/>
      <c r="JBV13" s="1"/>
      <c r="JBW13" s="1"/>
      <c r="JBX13" s="1"/>
      <c r="JBY13" s="1"/>
      <c r="JBZ13" s="1"/>
      <c r="JCA13" s="1"/>
      <c r="JCB13" s="1"/>
      <c r="JCC13" s="1"/>
      <c r="JCD13" s="1"/>
      <c r="JCE13" s="1"/>
      <c r="JCF13" s="1"/>
      <c r="JCG13" s="1"/>
      <c r="JCH13" s="1"/>
      <c r="JCI13" s="1"/>
      <c r="JCJ13" s="1"/>
      <c r="JCK13" s="1"/>
      <c r="JCL13" s="1"/>
      <c r="JCM13" s="1"/>
      <c r="JCN13" s="1"/>
      <c r="JCO13" s="1"/>
      <c r="JCP13" s="1"/>
      <c r="JCQ13" s="1"/>
      <c r="JCR13" s="1"/>
      <c r="JCS13" s="1"/>
      <c r="JCT13" s="1"/>
      <c r="JCU13" s="1"/>
      <c r="JCV13" s="1"/>
      <c r="JCW13" s="1"/>
      <c r="JCX13" s="1"/>
      <c r="JCY13" s="1"/>
      <c r="JCZ13" s="1"/>
      <c r="JDA13" s="1"/>
      <c r="JDB13" s="1"/>
      <c r="JDC13" s="1"/>
      <c r="JDD13" s="1"/>
      <c r="JDE13" s="1"/>
      <c r="JDF13" s="1"/>
      <c r="JDG13" s="1"/>
      <c r="JDH13" s="1"/>
      <c r="JDI13" s="1"/>
      <c r="JDJ13" s="1"/>
      <c r="JDK13" s="1"/>
      <c r="JDL13" s="1"/>
      <c r="JDM13" s="1"/>
      <c r="JDN13" s="1"/>
      <c r="JDO13" s="1"/>
      <c r="JDP13" s="1"/>
      <c r="JDQ13" s="1"/>
      <c r="JDR13" s="1"/>
      <c r="JDS13" s="1"/>
      <c r="JDT13" s="1"/>
      <c r="JDU13" s="1"/>
      <c r="JDV13" s="1"/>
      <c r="JDW13" s="1"/>
      <c r="JDX13" s="1"/>
      <c r="JDY13" s="1"/>
      <c r="JDZ13" s="1"/>
      <c r="JEA13" s="1"/>
      <c r="JEB13" s="1"/>
      <c r="JEC13" s="1"/>
      <c r="JED13" s="1"/>
      <c r="JEE13" s="1"/>
      <c r="JEF13" s="1"/>
      <c r="JEG13" s="1"/>
      <c r="JEH13" s="1"/>
      <c r="JEI13" s="1"/>
      <c r="JEJ13" s="1"/>
      <c r="JEK13" s="1"/>
      <c r="JEL13" s="1"/>
      <c r="JEM13" s="1"/>
      <c r="JEN13" s="1"/>
      <c r="JEO13" s="1"/>
      <c r="JEP13" s="1"/>
      <c r="JEQ13" s="1"/>
      <c r="JER13" s="1"/>
      <c r="JES13" s="1"/>
      <c r="JET13" s="1"/>
      <c r="JEU13" s="1"/>
      <c r="JEV13" s="1"/>
      <c r="JEW13" s="1"/>
      <c r="JEX13" s="1"/>
      <c r="JEY13" s="1"/>
      <c r="JEZ13" s="1"/>
      <c r="JFA13" s="1"/>
      <c r="JFB13" s="1"/>
      <c r="JFC13" s="1"/>
      <c r="JFD13" s="1"/>
      <c r="JFE13" s="1"/>
      <c r="JFF13" s="1"/>
      <c r="JFG13" s="1"/>
      <c r="JFH13" s="1"/>
      <c r="JFI13" s="1"/>
      <c r="JFJ13" s="1"/>
      <c r="JFK13" s="1"/>
      <c r="JFL13" s="1"/>
      <c r="JFM13" s="1"/>
      <c r="JFN13" s="1"/>
      <c r="JFO13" s="1"/>
      <c r="JFP13" s="1"/>
      <c r="JFQ13" s="1"/>
      <c r="JFR13" s="1"/>
      <c r="JFS13" s="1"/>
      <c r="JFT13" s="1"/>
      <c r="JFU13" s="1"/>
      <c r="JFV13" s="1"/>
      <c r="JFW13" s="1"/>
      <c r="JFX13" s="1"/>
      <c r="JFY13" s="1"/>
      <c r="JFZ13" s="1"/>
      <c r="JGA13" s="1"/>
      <c r="JGB13" s="1"/>
      <c r="JGC13" s="1"/>
      <c r="JGD13" s="1"/>
      <c r="JGE13" s="1"/>
      <c r="JGF13" s="1"/>
      <c r="JGG13" s="1"/>
      <c r="JGH13" s="1"/>
      <c r="JGI13" s="1"/>
      <c r="JGJ13" s="1"/>
      <c r="JGK13" s="1"/>
      <c r="JGL13" s="1"/>
      <c r="JGM13" s="1"/>
      <c r="JGN13" s="1"/>
      <c r="JGO13" s="1"/>
      <c r="JGP13" s="1"/>
      <c r="JGQ13" s="1"/>
      <c r="JGR13" s="1"/>
      <c r="JGS13" s="1"/>
      <c r="JGT13" s="1"/>
      <c r="JGU13" s="1"/>
      <c r="JGV13" s="1"/>
      <c r="JGW13" s="1"/>
      <c r="JGX13" s="1"/>
      <c r="JGY13" s="1"/>
      <c r="JGZ13" s="1"/>
      <c r="JHA13" s="1"/>
      <c r="JHB13" s="1"/>
      <c r="JHC13" s="1"/>
      <c r="JHD13" s="1"/>
      <c r="JHE13" s="1"/>
      <c r="JHF13" s="1"/>
      <c r="JHG13" s="1"/>
      <c r="JHH13" s="1"/>
      <c r="JHI13" s="1"/>
      <c r="JHJ13" s="1"/>
      <c r="JHK13" s="1"/>
      <c r="JHL13" s="1"/>
      <c r="JHM13" s="1"/>
      <c r="JHN13" s="1"/>
      <c r="JHO13" s="1"/>
      <c r="JHP13" s="1"/>
      <c r="JHQ13" s="1"/>
      <c r="JHR13" s="1"/>
      <c r="JHS13" s="1"/>
      <c r="JHT13" s="1"/>
      <c r="JHU13" s="1"/>
      <c r="JHV13" s="1"/>
      <c r="JHW13" s="1"/>
      <c r="JHX13" s="1"/>
      <c r="JHY13" s="1"/>
      <c r="JHZ13" s="1"/>
      <c r="JIA13" s="1"/>
      <c r="JIB13" s="1"/>
      <c r="JIC13" s="1"/>
      <c r="JID13" s="1"/>
      <c r="JIE13" s="1"/>
      <c r="JIF13" s="1"/>
      <c r="JIG13" s="1"/>
      <c r="JIH13" s="1"/>
      <c r="JII13" s="1"/>
      <c r="JIJ13" s="1"/>
      <c r="JIK13" s="1"/>
      <c r="JIL13" s="1"/>
      <c r="JIM13" s="1"/>
      <c r="JIN13" s="1"/>
      <c r="JIO13" s="1"/>
      <c r="JIP13" s="1"/>
      <c r="JIQ13" s="1"/>
      <c r="JIR13" s="1"/>
      <c r="JIS13" s="1"/>
      <c r="JIT13" s="1"/>
      <c r="JIU13" s="1"/>
      <c r="JIV13" s="1"/>
      <c r="JIW13" s="1"/>
      <c r="JIX13" s="1"/>
      <c r="JIY13" s="1"/>
      <c r="JIZ13" s="1"/>
      <c r="JJA13" s="1"/>
      <c r="JJB13" s="1"/>
      <c r="JJC13" s="1"/>
      <c r="JJD13" s="1"/>
      <c r="JJE13" s="1"/>
      <c r="JJF13" s="1"/>
      <c r="JJG13" s="1"/>
      <c r="JJH13" s="1"/>
      <c r="JJI13" s="1"/>
      <c r="JJJ13" s="1"/>
      <c r="JJK13" s="1"/>
      <c r="JJL13" s="1"/>
      <c r="JJM13" s="1"/>
      <c r="JJN13" s="1"/>
      <c r="JJO13" s="1"/>
      <c r="JJP13" s="1"/>
      <c r="JJQ13" s="1"/>
      <c r="JJR13" s="1"/>
      <c r="JJS13" s="1"/>
      <c r="JJT13" s="1"/>
      <c r="JJU13" s="1"/>
      <c r="JJV13" s="1"/>
      <c r="JJW13" s="1"/>
      <c r="JJX13" s="1"/>
      <c r="JJY13" s="1"/>
      <c r="JJZ13" s="1"/>
      <c r="JKA13" s="1"/>
      <c r="JKB13" s="1"/>
      <c r="JKC13" s="1"/>
      <c r="JKD13" s="1"/>
      <c r="JKE13" s="1"/>
      <c r="JKF13" s="1"/>
      <c r="JKG13" s="1"/>
      <c r="JKH13" s="1"/>
      <c r="JKI13" s="1"/>
      <c r="JKJ13" s="1"/>
      <c r="JKK13" s="1"/>
      <c r="JKL13" s="1"/>
      <c r="JKM13" s="1"/>
      <c r="JKN13" s="1"/>
      <c r="JKO13" s="1"/>
      <c r="JKP13" s="1"/>
      <c r="JKQ13" s="1"/>
      <c r="JKR13" s="1"/>
      <c r="JKS13" s="1"/>
      <c r="JKT13" s="1"/>
      <c r="JKU13" s="1"/>
      <c r="JKV13" s="1"/>
      <c r="JKW13" s="1"/>
      <c r="JKX13" s="1"/>
      <c r="JKY13" s="1"/>
      <c r="JKZ13" s="1"/>
      <c r="JLA13" s="1"/>
      <c r="JLB13" s="1"/>
      <c r="JLC13" s="1"/>
      <c r="JLD13" s="1"/>
      <c r="JLE13" s="1"/>
      <c r="JLF13" s="1"/>
      <c r="JLG13" s="1"/>
      <c r="JLH13" s="1"/>
      <c r="JLI13" s="1"/>
      <c r="JLJ13" s="1"/>
      <c r="JLK13" s="1"/>
      <c r="JLL13" s="1"/>
      <c r="JLM13" s="1"/>
      <c r="JLN13" s="1"/>
      <c r="JLO13" s="1"/>
      <c r="JLP13" s="1"/>
      <c r="JLQ13" s="1"/>
      <c r="JLR13" s="1"/>
      <c r="JLS13" s="1"/>
      <c r="JLT13" s="1"/>
      <c r="JLU13" s="1"/>
      <c r="JLV13" s="1"/>
      <c r="JLW13" s="1"/>
      <c r="JLX13" s="1"/>
      <c r="JLY13" s="1"/>
      <c r="JLZ13" s="1"/>
      <c r="JMA13" s="1"/>
      <c r="JMB13" s="1"/>
      <c r="JMC13" s="1"/>
      <c r="JMD13" s="1"/>
      <c r="JME13" s="1"/>
      <c r="JMF13" s="1"/>
      <c r="JMG13" s="1"/>
      <c r="JMH13" s="1"/>
      <c r="JMI13" s="1"/>
      <c r="JMJ13" s="1"/>
      <c r="JMK13" s="1"/>
      <c r="JML13" s="1"/>
      <c r="JMM13" s="1"/>
      <c r="JMN13" s="1"/>
      <c r="JMO13" s="1"/>
      <c r="JMP13" s="1"/>
      <c r="JMQ13" s="1"/>
      <c r="JMR13" s="1"/>
      <c r="JMS13" s="1"/>
      <c r="JMT13" s="1"/>
      <c r="JMU13" s="1"/>
      <c r="JMV13" s="1"/>
      <c r="JMW13" s="1"/>
      <c r="JMX13" s="1"/>
      <c r="JMY13" s="1"/>
      <c r="JMZ13" s="1"/>
      <c r="JNA13" s="1"/>
      <c r="JNB13" s="1"/>
      <c r="JNC13" s="1"/>
      <c r="JND13" s="1"/>
      <c r="JNE13" s="1"/>
      <c r="JNF13" s="1"/>
      <c r="JNG13" s="1"/>
      <c r="JNH13" s="1"/>
      <c r="JNI13" s="1"/>
      <c r="JNJ13" s="1"/>
      <c r="JNK13" s="1"/>
      <c r="JNL13" s="1"/>
      <c r="JNM13" s="1"/>
      <c r="JNN13" s="1"/>
      <c r="JNO13" s="1"/>
      <c r="JNP13" s="1"/>
      <c r="JNQ13" s="1"/>
      <c r="JNR13" s="1"/>
      <c r="JNS13" s="1"/>
      <c r="JNT13" s="1"/>
      <c r="JNU13" s="1"/>
      <c r="JNV13" s="1"/>
      <c r="JNW13" s="1"/>
      <c r="JNX13" s="1"/>
      <c r="JNY13" s="1"/>
      <c r="JNZ13" s="1"/>
      <c r="JOA13" s="1"/>
      <c r="JOB13" s="1"/>
      <c r="JOC13" s="1"/>
      <c r="JOD13" s="1"/>
      <c r="JOE13" s="1"/>
      <c r="JOF13" s="1"/>
      <c r="JOG13" s="1"/>
      <c r="JOH13" s="1"/>
      <c r="JOI13" s="1"/>
      <c r="JOJ13" s="1"/>
      <c r="JOK13" s="1"/>
      <c r="JOL13" s="1"/>
      <c r="JOM13" s="1"/>
      <c r="JON13" s="1"/>
      <c r="JOO13" s="1"/>
      <c r="JOP13" s="1"/>
      <c r="JOQ13" s="1"/>
      <c r="JOR13" s="1"/>
      <c r="JOS13" s="1"/>
      <c r="JOT13" s="1"/>
      <c r="JOU13" s="1"/>
      <c r="JOV13" s="1"/>
      <c r="JOW13" s="1"/>
      <c r="JOX13" s="1"/>
      <c r="JOY13" s="1"/>
      <c r="JOZ13" s="1"/>
      <c r="JPA13" s="1"/>
      <c r="JPB13" s="1"/>
      <c r="JPC13" s="1"/>
      <c r="JPD13" s="1"/>
      <c r="JPE13" s="1"/>
      <c r="JPF13" s="1"/>
      <c r="JPG13" s="1"/>
      <c r="JPH13" s="1"/>
      <c r="JPI13" s="1"/>
      <c r="JPJ13" s="1"/>
      <c r="JPK13" s="1"/>
      <c r="JPL13" s="1"/>
      <c r="JPM13" s="1"/>
      <c r="JPN13" s="1"/>
      <c r="JPO13" s="1"/>
      <c r="JPP13" s="1"/>
      <c r="JPQ13" s="1"/>
      <c r="JPR13" s="1"/>
      <c r="JPS13" s="1"/>
      <c r="JPT13" s="1"/>
      <c r="JPU13" s="1"/>
      <c r="JPV13" s="1"/>
      <c r="JPW13" s="1"/>
      <c r="JPX13" s="1"/>
      <c r="JPY13" s="1"/>
      <c r="JPZ13" s="1"/>
      <c r="JQA13" s="1"/>
      <c r="JQB13" s="1"/>
      <c r="JQC13" s="1"/>
      <c r="JQD13" s="1"/>
      <c r="JQE13" s="1"/>
      <c r="JQF13" s="1"/>
      <c r="JQG13" s="1"/>
      <c r="JQH13" s="1"/>
      <c r="JQI13" s="1"/>
      <c r="JQJ13" s="1"/>
      <c r="JQK13" s="1"/>
      <c r="JQL13" s="1"/>
      <c r="JQM13" s="1"/>
      <c r="JQN13" s="1"/>
      <c r="JQO13" s="1"/>
      <c r="JQP13" s="1"/>
      <c r="JQQ13" s="1"/>
      <c r="JQR13" s="1"/>
      <c r="JQS13" s="1"/>
      <c r="JQT13" s="1"/>
      <c r="JQU13" s="1"/>
      <c r="JQV13" s="1"/>
      <c r="JQW13" s="1"/>
      <c r="JQX13" s="1"/>
      <c r="JQY13" s="1"/>
      <c r="JQZ13" s="1"/>
      <c r="JRA13" s="1"/>
      <c r="JRB13" s="1"/>
      <c r="JRC13" s="1"/>
      <c r="JRD13" s="1"/>
      <c r="JRE13" s="1"/>
      <c r="JRF13" s="1"/>
      <c r="JRG13" s="1"/>
      <c r="JRH13" s="1"/>
      <c r="JRI13" s="1"/>
      <c r="JRJ13" s="1"/>
      <c r="JRK13" s="1"/>
      <c r="JRL13" s="1"/>
      <c r="JRM13" s="1"/>
      <c r="JRN13" s="1"/>
      <c r="JRO13" s="1"/>
      <c r="JRP13" s="1"/>
      <c r="JRQ13" s="1"/>
      <c r="JRR13" s="1"/>
      <c r="JRS13" s="1"/>
      <c r="JRT13" s="1"/>
      <c r="JRU13" s="1"/>
      <c r="JRV13" s="1"/>
      <c r="JRW13" s="1"/>
      <c r="JRX13" s="1"/>
      <c r="JRY13" s="1"/>
      <c r="JRZ13" s="1"/>
      <c r="JSA13" s="1"/>
      <c r="JSB13" s="1"/>
      <c r="JSC13" s="1"/>
      <c r="JSD13" s="1"/>
      <c r="JSE13" s="1"/>
      <c r="JSF13" s="1"/>
      <c r="JSG13" s="1"/>
      <c r="JSH13" s="1"/>
      <c r="JSI13" s="1"/>
      <c r="JSJ13" s="1"/>
      <c r="JSK13" s="1"/>
      <c r="JSL13" s="1"/>
      <c r="JSM13" s="1"/>
      <c r="JSN13" s="1"/>
      <c r="JSO13" s="1"/>
      <c r="JSP13" s="1"/>
      <c r="JSQ13" s="1"/>
      <c r="JSR13" s="1"/>
      <c r="JSS13" s="1"/>
      <c r="JST13" s="1"/>
      <c r="JSU13" s="1"/>
      <c r="JSV13" s="1"/>
      <c r="JSW13" s="1"/>
      <c r="JSX13" s="1"/>
      <c r="JSY13" s="1"/>
      <c r="JSZ13" s="1"/>
      <c r="JTA13" s="1"/>
      <c r="JTB13" s="1"/>
      <c r="JTC13" s="1"/>
      <c r="JTD13" s="1"/>
      <c r="JTE13" s="1"/>
      <c r="JTF13" s="1"/>
      <c r="JTG13" s="1"/>
      <c r="JTH13" s="1"/>
      <c r="JTI13" s="1"/>
      <c r="JTJ13" s="1"/>
      <c r="JTK13" s="1"/>
      <c r="JTL13" s="1"/>
      <c r="JTM13" s="1"/>
      <c r="JTN13" s="1"/>
      <c r="JTO13" s="1"/>
      <c r="JTP13" s="1"/>
      <c r="JTQ13" s="1"/>
      <c r="JTR13" s="1"/>
      <c r="JTS13" s="1"/>
      <c r="JTT13" s="1"/>
      <c r="JTU13" s="1"/>
      <c r="JTV13" s="1"/>
      <c r="JTW13" s="1"/>
      <c r="JTX13" s="1"/>
      <c r="JTY13" s="1"/>
      <c r="JTZ13" s="1"/>
      <c r="JUA13" s="1"/>
      <c r="JUB13" s="1"/>
      <c r="JUC13" s="1"/>
      <c r="JUD13" s="1"/>
      <c r="JUE13" s="1"/>
      <c r="JUF13" s="1"/>
      <c r="JUG13" s="1"/>
      <c r="JUH13" s="1"/>
      <c r="JUI13" s="1"/>
      <c r="JUJ13" s="1"/>
      <c r="JUK13" s="1"/>
      <c r="JUL13" s="1"/>
      <c r="JUM13" s="1"/>
      <c r="JUN13" s="1"/>
      <c r="JUO13" s="1"/>
      <c r="JUP13" s="1"/>
      <c r="JUQ13" s="1"/>
      <c r="JUR13" s="1"/>
      <c r="JUS13" s="1"/>
      <c r="JUT13" s="1"/>
      <c r="JUU13" s="1"/>
      <c r="JUV13" s="1"/>
      <c r="JUW13" s="1"/>
      <c r="JUX13" s="1"/>
      <c r="JUY13" s="1"/>
      <c r="JUZ13" s="1"/>
      <c r="JVA13" s="1"/>
      <c r="JVB13" s="1"/>
      <c r="JVC13" s="1"/>
      <c r="JVD13" s="1"/>
      <c r="JVE13" s="1"/>
      <c r="JVF13" s="1"/>
      <c r="JVG13" s="1"/>
      <c r="JVH13" s="1"/>
      <c r="JVI13" s="1"/>
      <c r="JVJ13" s="1"/>
      <c r="JVK13" s="1"/>
      <c r="JVL13" s="1"/>
      <c r="JVM13" s="1"/>
      <c r="JVN13" s="1"/>
      <c r="JVO13" s="1"/>
      <c r="JVP13" s="1"/>
      <c r="JVQ13" s="1"/>
      <c r="JVR13" s="1"/>
      <c r="JVS13" s="1"/>
      <c r="JVT13" s="1"/>
      <c r="JVU13" s="1"/>
      <c r="JVV13" s="1"/>
      <c r="JVW13" s="1"/>
      <c r="JVX13" s="1"/>
      <c r="JVY13" s="1"/>
      <c r="JVZ13" s="1"/>
      <c r="JWA13" s="1"/>
      <c r="JWB13" s="1"/>
      <c r="JWC13" s="1"/>
      <c r="JWD13" s="1"/>
      <c r="JWE13" s="1"/>
      <c r="JWF13" s="1"/>
      <c r="JWG13" s="1"/>
      <c r="JWH13" s="1"/>
      <c r="JWI13" s="1"/>
      <c r="JWJ13" s="1"/>
      <c r="JWK13" s="1"/>
      <c r="JWL13" s="1"/>
      <c r="JWM13" s="1"/>
      <c r="JWN13" s="1"/>
      <c r="JWO13" s="1"/>
      <c r="JWP13" s="1"/>
      <c r="JWQ13" s="1"/>
      <c r="JWR13" s="1"/>
      <c r="JWS13" s="1"/>
      <c r="JWT13" s="1"/>
      <c r="JWU13" s="1"/>
      <c r="JWV13" s="1"/>
      <c r="JWW13" s="1"/>
      <c r="JWX13" s="1"/>
      <c r="JWY13" s="1"/>
      <c r="JWZ13" s="1"/>
      <c r="JXA13" s="1"/>
      <c r="JXB13" s="1"/>
      <c r="JXC13" s="1"/>
      <c r="JXD13" s="1"/>
      <c r="JXE13" s="1"/>
      <c r="JXF13" s="1"/>
      <c r="JXG13" s="1"/>
      <c r="JXH13" s="1"/>
      <c r="JXI13" s="1"/>
      <c r="JXJ13" s="1"/>
      <c r="JXK13" s="1"/>
      <c r="JXL13" s="1"/>
      <c r="JXM13" s="1"/>
      <c r="JXN13" s="1"/>
      <c r="JXO13" s="1"/>
      <c r="JXP13" s="1"/>
      <c r="JXQ13" s="1"/>
      <c r="JXR13" s="1"/>
      <c r="JXS13" s="1"/>
      <c r="JXT13" s="1"/>
      <c r="JXU13" s="1"/>
      <c r="JXV13" s="1"/>
      <c r="JXW13" s="1"/>
      <c r="JXX13" s="1"/>
      <c r="JXY13" s="1"/>
      <c r="JXZ13" s="1"/>
      <c r="JYA13" s="1"/>
      <c r="JYB13" s="1"/>
      <c r="JYC13" s="1"/>
      <c r="JYD13" s="1"/>
      <c r="JYE13" s="1"/>
      <c r="JYF13" s="1"/>
      <c r="JYG13" s="1"/>
      <c r="JYH13" s="1"/>
      <c r="JYI13" s="1"/>
      <c r="JYJ13" s="1"/>
      <c r="JYK13" s="1"/>
      <c r="JYL13" s="1"/>
      <c r="JYM13" s="1"/>
      <c r="JYN13" s="1"/>
      <c r="JYO13" s="1"/>
      <c r="JYP13" s="1"/>
      <c r="JYQ13" s="1"/>
      <c r="JYR13" s="1"/>
      <c r="JYS13" s="1"/>
      <c r="JYT13" s="1"/>
      <c r="JYU13" s="1"/>
      <c r="JYV13" s="1"/>
      <c r="JYW13" s="1"/>
      <c r="JYX13" s="1"/>
      <c r="JYY13" s="1"/>
      <c r="JYZ13" s="1"/>
      <c r="JZA13" s="1"/>
      <c r="JZB13" s="1"/>
      <c r="JZC13" s="1"/>
      <c r="JZD13" s="1"/>
      <c r="JZE13" s="1"/>
      <c r="JZF13" s="1"/>
      <c r="JZG13" s="1"/>
      <c r="JZH13" s="1"/>
      <c r="JZI13" s="1"/>
      <c r="JZJ13" s="1"/>
      <c r="JZK13" s="1"/>
      <c r="JZL13" s="1"/>
      <c r="JZM13" s="1"/>
      <c r="JZN13" s="1"/>
      <c r="JZO13" s="1"/>
      <c r="JZP13" s="1"/>
      <c r="JZQ13" s="1"/>
      <c r="JZR13" s="1"/>
      <c r="JZS13" s="1"/>
      <c r="JZT13" s="1"/>
      <c r="JZU13" s="1"/>
      <c r="JZV13" s="1"/>
      <c r="JZW13" s="1"/>
      <c r="JZX13" s="1"/>
      <c r="JZY13" s="1"/>
      <c r="JZZ13" s="1"/>
      <c r="KAA13" s="1"/>
      <c r="KAB13" s="1"/>
      <c r="KAC13" s="1"/>
      <c r="KAD13" s="1"/>
      <c r="KAE13" s="1"/>
      <c r="KAF13" s="1"/>
      <c r="KAG13" s="1"/>
      <c r="KAH13" s="1"/>
      <c r="KAI13" s="1"/>
      <c r="KAJ13" s="1"/>
      <c r="KAK13" s="1"/>
      <c r="KAL13" s="1"/>
      <c r="KAM13" s="1"/>
      <c r="KAN13" s="1"/>
      <c r="KAO13" s="1"/>
      <c r="KAP13" s="1"/>
      <c r="KAQ13" s="1"/>
      <c r="KAR13" s="1"/>
      <c r="KAS13" s="1"/>
      <c r="KAT13" s="1"/>
      <c r="KAU13" s="1"/>
      <c r="KAV13" s="1"/>
      <c r="KAW13" s="1"/>
      <c r="KAX13" s="1"/>
      <c r="KAY13" s="1"/>
      <c r="KAZ13" s="1"/>
      <c r="KBA13" s="1"/>
      <c r="KBB13" s="1"/>
      <c r="KBC13" s="1"/>
      <c r="KBD13" s="1"/>
      <c r="KBE13" s="1"/>
      <c r="KBF13" s="1"/>
      <c r="KBG13" s="1"/>
      <c r="KBH13" s="1"/>
      <c r="KBI13" s="1"/>
      <c r="KBJ13" s="1"/>
      <c r="KBK13" s="1"/>
      <c r="KBL13" s="1"/>
      <c r="KBM13" s="1"/>
      <c r="KBN13" s="1"/>
      <c r="KBO13" s="1"/>
      <c r="KBP13" s="1"/>
      <c r="KBQ13" s="1"/>
      <c r="KBR13" s="1"/>
      <c r="KBS13" s="1"/>
      <c r="KBT13" s="1"/>
      <c r="KBU13" s="1"/>
      <c r="KBV13" s="1"/>
      <c r="KBW13" s="1"/>
      <c r="KBX13" s="1"/>
      <c r="KBY13" s="1"/>
      <c r="KBZ13" s="1"/>
      <c r="KCA13" s="1"/>
      <c r="KCB13" s="1"/>
      <c r="KCC13" s="1"/>
      <c r="KCD13" s="1"/>
      <c r="KCE13" s="1"/>
      <c r="KCF13" s="1"/>
      <c r="KCG13" s="1"/>
      <c r="KCH13" s="1"/>
      <c r="KCI13" s="1"/>
      <c r="KCJ13" s="1"/>
      <c r="KCK13" s="1"/>
      <c r="KCL13" s="1"/>
      <c r="KCM13" s="1"/>
      <c r="KCN13" s="1"/>
      <c r="KCO13" s="1"/>
      <c r="KCP13" s="1"/>
      <c r="KCQ13" s="1"/>
      <c r="KCR13" s="1"/>
      <c r="KCS13" s="1"/>
      <c r="KCT13" s="1"/>
      <c r="KCU13" s="1"/>
      <c r="KCV13" s="1"/>
      <c r="KCW13" s="1"/>
      <c r="KCX13" s="1"/>
      <c r="KCY13" s="1"/>
      <c r="KCZ13" s="1"/>
      <c r="KDA13" s="1"/>
      <c r="KDB13" s="1"/>
      <c r="KDC13" s="1"/>
      <c r="KDD13" s="1"/>
      <c r="KDE13" s="1"/>
      <c r="KDF13" s="1"/>
      <c r="KDG13" s="1"/>
      <c r="KDH13" s="1"/>
      <c r="KDI13" s="1"/>
      <c r="KDJ13" s="1"/>
      <c r="KDK13" s="1"/>
      <c r="KDL13" s="1"/>
      <c r="KDM13" s="1"/>
      <c r="KDN13" s="1"/>
      <c r="KDO13" s="1"/>
      <c r="KDP13" s="1"/>
      <c r="KDQ13" s="1"/>
      <c r="KDR13" s="1"/>
      <c r="KDS13" s="1"/>
      <c r="KDT13" s="1"/>
      <c r="KDU13" s="1"/>
      <c r="KDV13" s="1"/>
      <c r="KDW13" s="1"/>
      <c r="KDX13" s="1"/>
      <c r="KDY13" s="1"/>
      <c r="KDZ13" s="1"/>
      <c r="KEA13" s="1"/>
      <c r="KEB13" s="1"/>
      <c r="KEC13" s="1"/>
      <c r="KED13" s="1"/>
      <c r="KEE13" s="1"/>
      <c r="KEF13" s="1"/>
      <c r="KEG13" s="1"/>
      <c r="KEH13" s="1"/>
      <c r="KEI13" s="1"/>
      <c r="KEJ13" s="1"/>
      <c r="KEK13" s="1"/>
      <c r="KEL13" s="1"/>
      <c r="KEM13" s="1"/>
      <c r="KEN13" s="1"/>
      <c r="KEO13" s="1"/>
      <c r="KEP13" s="1"/>
      <c r="KEQ13" s="1"/>
      <c r="KER13" s="1"/>
      <c r="KES13" s="1"/>
      <c r="KET13" s="1"/>
      <c r="KEU13" s="1"/>
      <c r="KEV13" s="1"/>
      <c r="KEW13" s="1"/>
      <c r="KEX13" s="1"/>
      <c r="KEY13" s="1"/>
      <c r="KEZ13" s="1"/>
      <c r="KFA13" s="1"/>
      <c r="KFB13" s="1"/>
      <c r="KFC13" s="1"/>
      <c r="KFD13" s="1"/>
      <c r="KFE13" s="1"/>
      <c r="KFF13" s="1"/>
      <c r="KFG13" s="1"/>
      <c r="KFH13" s="1"/>
      <c r="KFI13" s="1"/>
      <c r="KFJ13" s="1"/>
      <c r="KFK13" s="1"/>
      <c r="KFL13" s="1"/>
      <c r="KFM13" s="1"/>
      <c r="KFN13" s="1"/>
      <c r="KFO13" s="1"/>
      <c r="KFP13" s="1"/>
      <c r="KFQ13" s="1"/>
      <c r="KFR13" s="1"/>
      <c r="KFS13" s="1"/>
      <c r="KFT13" s="1"/>
      <c r="KFU13" s="1"/>
      <c r="KFV13" s="1"/>
      <c r="KFW13" s="1"/>
      <c r="KFX13" s="1"/>
      <c r="KFY13" s="1"/>
      <c r="KFZ13" s="1"/>
      <c r="KGA13" s="1"/>
      <c r="KGB13" s="1"/>
      <c r="KGC13" s="1"/>
      <c r="KGD13" s="1"/>
      <c r="KGE13" s="1"/>
      <c r="KGF13" s="1"/>
      <c r="KGG13" s="1"/>
      <c r="KGH13" s="1"/>
      <c r="KGI13" s="1"/>
      <c r="KGJ13" s="1"/>
      <c r="KGK13" s="1"/>
      <c r="KGL13" s="1"/>
      <c r="KGM13" s="1"/>
      <c r="KGN13" s="1"/>
      <c r="KGO13" s="1"/>
      <c r="KGP13" s="1"/>
      <c r="KGQ13" s="1"/>
      <c r="KGR13" s="1"/>
      <c r="KGS13" s="1"/>
      <c r="KGT13" s="1"/>
      <c r="KGU13" s="1"/>
      <c r="KGV13" s="1"/>
      <c r="KGW13" s="1"/>
      <c r="KGX13" s="1"/>
      <c r="KGY13" s="1"/>
      <c r="KGZ13" s="1"/>
      <c r="KHA13" s="1"/>
      <c r="KHB13" s="1"/>
      <c r="KHC13" s="1"/>
      <c r="KHD13" s="1"/>
      <c r="KHE13" s="1"/>
      <c r="KHF13" s="1"/>
      <c r="KHG13" s="1"/>
      <c r="KHH13" s="1"/>
      <c r="KHI13" s="1"/>
      <c r="KHJ13" s="1"/>
      <c r="KHK13" s="1"/>
      <c r="KHL13" s="1"/>
      <c r="KHM13" s="1"/>
      <c r="KHN13" s="1"/>
      <c r="KHO13" s="1"/>
      <c r="KHP13" s="1"/>
      <c r="KHQ13" s="1"/>
      <c r="KHR13" s="1"/>
      <c r="KHS13" s="1"/>
      <c r="KHT13" s="1"/>
      <c r="KHU13" s="1"/>
      <c r="KHV13" s="1"/>
      <c r="KHW13" s="1"/>
      <c r="KHX13" s="1"/>
      <c r="KHY13" s="1"/>
      <c r="KHZ13" s="1"/>
      <c r="KIA13" s="1"/>
      <c r="KIB13" s="1"/>
      <c r="KIC13" s="1"/>
      <c r="KID13" s="1"/>
      <c r="KIE13" s="1"/>
      <c r="KIF13" s="1"/>
      <c r="KIG13" s="1"/>
      <c r="KIH13" s="1"/>
      <c r="KII13" s="1"/>
      <c r="KIJ13" s="1"/>
      <c r="KIK13" s="1"/>
      <c r="KIL13" s="1"/>
      <c r="KIM13" s="1"/>
      <c r="KIN13" s="1"/>
      <c r="KIO13" s="1"/>
      <c r="KIP13" s="1"/>
      <c r="KIQ13" s="1"/>
      <c r="KIR13" s="1"/>
      <c r="KIS13" s="1"/>
      <c r="KIT13" s="1"/>
      <c r="KIU13" s="1"/>
      <c r="KIV13" s="1"/>
      <c r="KIW13" s="1"/>
      <c r="KIX13" s="1"/>
      <c r="KIY13" s="1"/>
      <c r="KIZ13" s="1"/>
      <c r="KJA13" s="1"/>
      <c r="KJB13" s="1"/>
      <c r="KJC13" s="1"/>
      <c r="KJD13" s="1"/>
      <c r="KJE13" s="1"/>
      <c r="KJF13" s="1"/>
      <c r="KJG13" s="1"/>
      <c r="KJH13" s="1"/>
      <c r="KJI13" s="1"/>
      <c r="KJJ13" s="1"/>
      <c r="KJK13" s="1"/>
      <c r="KJL13" s="1"/>
      <c r="KJM13" s="1"/>
      <c r="KJN13" s="1"/>
      <c r="KJO13" s="1"/>
      <c r="KJP13" s="1"/>
      <c r="KJQ13" s="1"/>
      <c r="KJR13" s="1"/>
      <c r="KJS13" s="1"/>
      <c r="KJT13" s="1"/>
      <c r="KJU13" s="1"/>
      <c r="KJV13" s="1"/>
      <c r="KJW13" s="1"/>
      <c r="KJX13" s="1"/>
      <c r="KJY13" s="1"/>
      <c r="KJZ13" s="1"/>
      <c r="KKA13" s="1"/>
      <c r="KKB13" s="1"/>
      <c r="KKC13" s="1"/>
      <c r="KKD13" s="1"/>
      <c r="KKE13" s="1"/>
      <c r="KKF13" s="1"/>
      <c r="KKG13" s="1"/>
      <c r="KKH13" s="1"/>
      <c r="KKI13" s="1"/>
      <c r="KKJ13" s="1"/>
      <c r="KKK13" s="1"/>
      <c r="KKL13" s="1"/>
      <c r="KKM13" s="1"/>
      <c r="KKN13" s="1"/>
      <c r="KKO13" s="1"/>
      <c r="KKP13" s="1"/>
      <c r="KKQ13" s="1"/>
      <c r="KKR13" s="1"/>
      <c r="KKS13" s="1"/>
      <c r="KKT13" s="1"/>
      <c r="KKU13" s="1"/>
      <c r="KKV13" s="1"/>
      <c r="KKW13" s="1"/>
      <c r="KKX13" s="1"/>
      <c r="KKY13" s="1"/>
      <c r="KKZ13" s="1"/>
      <c r="KLA13" s="1"/>
      <c r="KLB13" s="1"/>
      <c r="KLC13" s="1"/>
      <c r="KLD13" s="1"/>
      <c r="KLE13" s="1"/>
      <c r="KLF13" s="1"/>
      <c r="KLG13" s="1"/>
      <c r="KLH13" s="1"/>
      <c r="KLI13" s="1"/>
      <c r="KLJ13" s="1"/>
      <c r="KLK13" s="1"/>
      <c r="KLL13" s="1"/>
      <c r="KLM13" s="1"/>
      <c r="KLN13" s="1"/>
      <c r="KLO13" s="1"/>
      <c r="KLP13" s="1"/>
      <c r="KLQ13" s="1"/>
      <c r="KLR13" s="1"/>
      <c r="KLS13" s="1"/>
      <c r="KLT13" s="1"/>
      <c r="KLU13" s="1"/>
      <c r="KLV13" s="1"/>
      <c r="KLW13" s="1"/>
      <c r="KLX13" s="1"/>
      <c r="KLY13" s="1"/>
      <c r="KLZ13" s="1"/>
      <c r="KMA13" s="1"/>
      <c r="KMB13" s="1"/>
      <c r="KMC13" s="1"/>
      <c r="KMD13" s="1"/>
      <c r="KME13" s="1"/>
      <c r="KMF13" s="1"/>
      <c r="KMG13" s="1"/>
      <c r="KMH13" s="1"/>
      <c r="KMI13" s="1"/>
      <c r="KMJ13" s="1"/>
      <c r="KMK13" s="1"/>
      <c r="KML13" s="1"/>
      <c r="KMM13" s="1"/>
      <c r="KMN13" s="1"/>
      <c r="KMO13" s="1"/>
      <c r="KMP13" s="1"/>
      <c r="KMQ13" s="1"/>
      <c r="KMR13" s="1"/>
      <c r="KMS13" s="1"/>
      <c r="KMT13" s="1"/>
      <c r="KMU13" s="1"/>
      <c r="KMV13" s="1"/>
      <c r="KMW13" s="1"/>
      <c r="KMX13" s="1"/>
      <c r="KMY13" s="1"/>
      <c r="KMZ13" s="1"/>
      <c r="KNA13" s="1"/>
      <c r="KNB13" s="1"/>
      <c r="KNC13" s="1"/>
      <c r="KND13" s="1"/>
      <c r="KNE13" s="1"/>
      <c r="KNF13" s="1"/>
      <c r="KNG13" s="1"/>
      <c r="KNH13" s="1"/>
      <c r="KNI13" s="1"/>
      <c r="KNJ13" s="1"/>
      <c r="KNK13" s="1"/>
      <c r="KNL13" s="1"/>
      <c r="KNM13" s="1"/>
      <c r="KNN13" s="1"/>
      <c r="KNO13" s="1"/>
      <c r="KNP13" s="1"/>
      <c r="KNQ13" s="1"/>
      <c r="KNR13" s="1"/>
      <c r="KNS13" s="1"/>
      <c r="KNT13" s="1"/>
      <c r="KNU13" s="1"/>
      <c r="KNV13" s="1"/>
      <c r="KNW13" s="1"/>
      <c r="KNX13" s="1"/>
      <c r="KNY13" s="1"/>
      <c r="KNZ13" s="1"/>
      <c r="KOA13" s="1"/>
      <c r="KOB13" s="1"/>
      <c r="KOC13" s="1"/>
      <c r="KOD13" s="1"/>
      <c r="KOE13" s="1"/>
      <c r="KOF13" s="1"/>
      <c r="KOG13" s="1"/>
      <c r="KOH13" s="1"/>
      <c r="KOI13" s="1"/>
      <c r="KOJ13" s="1"/>
      <c r="KOK13" s="1"/>
      <c r="KOL13" s="1"/>
      <c r="KOM13" s="1"/>
      <c r="KON13" s="1"/>
      <c r="KOO13" s="1"/>
      <c r="KOP13" s="1"/>
      <c r="KOQ13" s="1"/>
      <c r="KOR13" s="1"/>
      <c r="KOS13" s="1"/>
      <c r="KOT13" s="1"/>
      <c r="KOU13" s="1"/>
      <c r="KOV13" s="1"/>
      <c r="KOW13" s="1"/>
      <c r="KOX13" s="1"/>
      <c r="KOY13" s="1"/>
      <c r="KOZ13" s="1"/>
      <c r="KPA13" s="1"/>
      <c r="KPB13" s="1"/>
      <c r="KPC13" s="1"/>
      <c r="KPD13" s="1"/>
      <c r="KPE13" s="1"/>
      <c r="KPF13" s="1"/>
      <c r="KPG13" s="1"/>
      <c r="KPH13" s="1"/>
      <c r="KPI13" s="1"/>
      <c r="KPJ13" s="1"/>
      <c r="KPK13" s="1"/>
      <c r="KPL13" s="1"/>
      <c r="KPM13" s="1"/>
      <c r="KPN13" s="1"/>
      <c r="KPO13" s="1"/>
      <c r="KPP13" s="1"/>
      <c r="KPQ13" s="1"/>
      <c r="KPR13" s="1"/>
      <c r="KPS13" s="1"/>
      <c r="KPT13" s="1"/>
      <c r="KPU13" s="1"/>
      <c r="KPV13" s="1"/>
      <c r="KPW13" s="1"/>
      <c r="KPX13" s="1"/>
      <c r="KPY13" s="1"/>
      <c r="KPZ13" s="1"/>
      <c r="KQA13" s="1"/>
      <c r="KQB13" s="1"/>
      <c r="KQC13" s="1"/>
      <c r="KQD13" s="1"/>
      <c r="KQE13" s="1"/>
      <c r="KQF13" s="1"/>
      <c r="KQG13" s="1"/>
      <c r="KQH13" s="1"/>
      <c r="KQI13" s="1"/>
      <c r="KQJ13" s="1"/>
      <c r="KQK13" s="1"/>
      <c r="KQL13" s="1"/>
      <c r="KQM13" s="1"/>
      <c r="KQN13" s="1"/>
      <c r="KQO13" s="1"/>
      <c r="KQP13" s="1"/>
      <c r="KQQ13" s="1"/>
      <c r="KQR13" s="1"/>
      <c r="KQS13" s="1"/>
      <c r="KQT13" s="1"/>
      <c r="KQU13" s="1"/>
      <c r="KQV13" s="1"/>
      <c r="KQW13" s="1"/>
      <c r="KQX13" s="1"/>
      <c r="KQY13" s="1"/>
      <c r="KQZ13" s="1"/>
      <c r="KRA13" s="1"/>
      <c r="KRB13" s="1"/>
      <c r="KRC13" s="1"/>
      <c r="KRD13" s="1"/>
      <c r="KRE13" s="1"/>
      <c r="KRF13" s="1"/>
      <c r="KRG13" s="1"/>
      <c r="KRH13" s="1"/>
      <c r="KRI13" s="1"/>
      <c r="KRJ13" s="1"/>
      <c r="KRK13" s="1"/>
      <c r="KRL13" s="1"/>
      <c r="KRM13" s="1"/>
      <c r="KRN13" s="1"/>
      <c r="KRO13" s="1"/>
      <c r="KRP13" s="1"/>
      <c r="KRQ13" s="1"/>
      <c r="KRR13" s="1"/>
      <c r="KRS13" s="1"/>
      <c r="KRT13" s="1"/>
      <c r="KRU13" s="1"/>
      <c r="KRV13" s="1"/>
      <c r="KRW13" s="1"/>
      <c r="KRX13" s="1"/>
      <c r="KRY13" s="1"/>
      <c r="KRZ13" s="1"/>
      <c r="KSA13" s="1"/>
      <c r="KSB13" s="1"/>
      <c r="KSC13" s="1"/>
      <c r="KSD13" s="1"/>
      <c r="KSE13" s="1"/>
      <c r="KSF13" s="1"/>
      <c r="KSG13" s="1"/>
      <c r="KSH13" s="1"/>
      <c r="KSI13" s="1"/>
      <c r="KSJ13" s="1"/>
      <c r="KSK13" s="1"/>
      <c r="KSL13" s="1"/>
      <c r="KSM13" s="1"/>
      <c r="KSN13" s="1"/>
      <c r="KSO13" s="1"/>
      <c r="KSP13" s="1"/>
      <c r="KSQ13" s="1"/>
      <c r="KSR13" s="1"/>
      <c r="KSS13" s="1"/>
      <c r="KST13" s="1"/>
      <c r="KSU13" s="1"/>
      <c r="KSV13" s="1"/>
      <c r="KSW13" s="1"/>
      <c r="KSX13" s="1"/>
      <c r="KSY13" s="1"/>
      <c r="KSZ13" s="1"/>
      <c r="KTA13" s="1"/>
      <c r="KTB13" s="1"/>
      <c r="KTC13" s="1"/>
      <c r="KTD13" s="1"/>
      <c r="KTE13" s="1"/>
      <c r="KTF13" s="1"/>
      <c r="KTG13" s="1"/>
      <c r="KTH13" s="1"/>
      <c r="KTI13" s="1"/>
      <c r="KTJ13" s="1"/>
      <c r="KTK13" s="1"/>
      <c r="KTL13" s="1"/>
      <c r="KTM13" s="1"/>
      <c r="KTN13" s="1"/>
      <c r="KTO13" s="1"/>
      <c r="KTP13" s="1"/>
      <c r="KTQ13" s="1"/>
      <c r="KTR13" s="1"/>
      <c r="KTS13" s="1"/>
      <c r="KTT13" s="1"/>
      <c r="KTU13" s="1"/>
      <c r="KTV13" s="1"/>
      <c r="KTW13" s="1"/>
      <c r="KTX13" s="1"/>
      <c r="KTY13" s="1"/>
      <c r="KTZ13" s="1"/>
      <c r="KUA13" s="1"/>
      <c r="KUB13" s="1"/>
      <c r="KUC13" s="1"/>
      <c r="KUD13" s="1"/>
      <c r="KUE13" s="1"/>
      <c r="KUF13" s="1"/>
      <c r="KUG13" s="1"/>
      <c r="KUH13" s="1"/>
      <c r="KUI13" s="1"/>
      <c r="KUJ13" s="1"/>
      <c r="KUK13" s="1"/>
      <c r="KUL13" s="1"/>
      <c r="KUM13" s="1"/>
      <c r="KUN13" s="1"/>
      <c r="KUO13" s="1"/>
      <c r="KUP13" s="1"/>
      <c r="KUQ13" s="1"/>
      <c r="KUR13" s="1"/>
      <c r="KUS13" s="1"/>
      <c r="KUT13" s="1"/>
      <c r="KUU13" s="1"/>
      <c r="KUV13" s="1"/>
      <c r="KUW13" s="1"/>
      <c r="KUX13" s="1"/>
      <c r="KUY13" s="1"/>
      <c r="KUZ13" s="1"/>
      <c r="KVA13" s="1"/>
      <c r="KVB13" s="1"/>
      <c r="KVC13" s="1"/>
      <c r="KVD13" s="1"/>
      <c r="KVE13" s="1"/>
      <c r="KVF13" s="1"/>
      <c r="KVG13" s="1"/>
      <c r="KVH13" s="1"/>
      <c r="KVI13" s="1"/>
      <c r="KVJ13" s="1"/>
      <c r="KVK13" s="1"/>
      <c r="KVL13" s="1"/>
      <c r="KVM13" s="1"/>
      <c r="KVN13" s="1"/>
      <c r="KVO13" s="1"/>
      <c r="KVP13" s="1"/>
      <c r="KVQ13" s="1"/>
      <c r="KVR13" s="1"/>
      <c r="KVS13" s="1"/>
      <c r="KVT13" s="1"/>
      <c r="KVU13" s="1"/>
      <c r="KVV13" s="1"/>
      <c r="KVW13" s="1"/>
      <c r="KVX13" s="1"/>
      <c r="KVY13" s="1"/>
      <c r="KVZ13" s="1"/>
      <c r="KWA13" s="1"/>
      <c r="KWB13" s="1"/>
      <c r="KWC13" s="1"/>
      <c r="KWD13" s="1"/>
      <c r="KWE13" s="1"/>
      <c r="KWF13" s="1"/>
      <c r="KWG13" s="1"/>
      <c r="KWH13" s="1"/>
      <c r="KWI13" s="1"/>
      <c r="KWJ13" s="1"/>
      <c r="KWK13" s="1"/>
      <c r="KWL13" s="1"/>
      <c r="KWM13" s="1"/>
      <c r="KWN13" s="1"/>
      <c r="KWO13" s="1"/>
      <c r="KWP13" s="1"/>
      <c r="KWQ13" s="1"/>
      <c r="KWR13" s="1"/>
      <c r="KWS13" s="1"/>
      <c r="KWT13" s="1"/>
      <c r="KWU13" s="1"/>
      <c r="KWV13" s="1"/>
      <c r="KWW13" s="1"/>
      <c r="KWX13" s="1"/>
      <c r="KWY13" s="1"/>
      <c r="KWZ13" s="1"/>
      <c r="KXA13" s="1"/>
      <c r="KXB13" s="1"/>
      <c r="KXC13" s="1"/>
      <c r="KXD13" s="1"/>
      <c r="KXE13" s="1"/>
      <c r="KXF13" s="1"/>
      <c r="KXG13" s="1"/>
      <c r="KXH13" s="1"/>
      <c r="KXI13" s="1"/>
      <c r="KXJ13" s="1"/>
      <c r="KXK13" s="1"/>
      <c r="KXL13" s="1"/>
      <c r="KXM13" s="1"/>
      <c r="KXN13" s="1"/>
      <c r="KXO13" s="1"/>
      <c r="KXP13" s="1"/>
      <c r="KXQ13" s="1"/>
      <c r="KXR13" s="1"/>
      <c r="KXS13" s="1"/>
      <c r="KXT13" s="1"/>
      <c r="KXU13" s="1"/>
      <c r="KXV13" s="1"/>
      <c r="KXW13" s="1"/>
      <c r="KXX13" s="1"/>
      <c r="KXY13" s="1"/>
      <c r="KXZ13" s="1"/>
      <c r="KYA13" s="1"/>
      <c r="KYB13" s="1"/>
      <c r="KYC13" s="1"/>
      <c r="KYD13" s="1"/>
      <c r="KYE13" s="1"/>
      <c r="KYF13" s="1"/>
      <c r="KYG13" s="1"/>
      <c r="KYH13" s="1"/>
      <c r="KYI13" s="1"/>
      <c r="KYJ13" s="1"/>
      <c r="KYK13" s="1"/>
      <c r="KYL13" s="1"/>
      <c r="KYM13" s="1"/>
      <c r="KYN13" s="1"/>
      <c r="KYO13" s="1"/>
      <c r="KYP13" s="1"/>
      <c r="KYQ13" s="1"/>
      <c r="KYR13" s="1"/>
      <c r="KYS13" s="1"/>
      <c r="KYT13" s="1"/>
      <c r="KYU13" s="1"/>
      <c r="KYV13" s="1"/>
      <c r="KYW13" s="1"/>
      <c r="KYX13" s="1"/>
      <c r="KYY13" s="1"/>
      <c r="KYZ13" s="1"/>
      <c r="KZA13" s="1"/>
      <c r="KZB13" s="1"/>
      <c r="KZC13" s="1"/>
      <c r="KZD13" s="1"/>
      <c r="KZE13" s="1"/>
      <c r="KZF13" s="1"/>
      <c r="KZG13" s="1"/>
      <c r="KZH13" s="1"/>
      <c r="KZI13" s="1"/>
      <c r="KZJ13" s="1"/>
      <c r="KZK13" s="1"/>
      <c r="KZL13" s="1"/>
      <c r="KZM13" s="1"/>
      <c r="KZN13" s="1"/>
      <c r="KZO13" s="1"/>
      <c r="KZP13" s="1"/>
      <c r="KZQ13" s="1"/>
      <c r="KZR13" s="1"/>
      <c r="KZS13" s="1"/>
      <c r="KZT13" s="1"/>
      <c r="KZU13" s="1"/>
      <c r="KZV13" s="1"/>
      <c r="KZW13" s="1"/>
      <c r="KZX13" s="1"/>
      <c r="KZY13" s="1"/>
      <c r="KZZ13" s="1"/>
      <c r="LAA13" s="1"/>
      <c r="LAB13" s="1"/>
      <c r="LAC13" s="1"/>
      <c r="LAD13" s="1"/>
      <c r="LAE13" s="1"/>
      <c r="LAF13" s="1"/>
      <c r="LAG13" s="1"/>
      <c r="LAH13" s="1"/>
      <c r="LAI13" s="1"/>
      <c r="LAJ13" s="1"/>
      <c r="LAK13" s="1"/>
      <c r="LAL13" s="1"/>
      <c r="LAM13" s="1"/>
      <c r="LAN13" s="1"/>
      <c r="LAO13" s="1"/>
      <c r="LAP13" s="1"/>
      <c r="LAQ13" s="1"/>
      <c r="LAR13" s="1"/>
      <c r="LAS13" s="1"/>
      <c r="LAT13" s="1"/>
      <c r="LAU13" s="1"/>
      <c r="LAV13" s="1"/>
      <c r="LAW13" s="1"/>
      <c r="LAX13" s="1"/>
      <c r="LAY13" s="1"/>
      <c r="LAZ13" s="1"/>
      <c r="LBA13" s="1"/>
      <c r="LBB13" s="1"/>
      <c r="LBC13" s="1"/>
      <c r="LBD13" s="1"/>
      <c r="LBE13" s="1"/>
      <c r="LBF13" s="1"/>
      <c r="LBG13" s="1"/>
      <c r="LBH13" s="1"/>
      <c r="LBI13" s="1"/>
      <c r="LBJ13" s="1"/>
      <c r="LBK13" s="1"/>
      <c r="LBL13" s="1"/>
      <c r="LBM13" s="1"/>
      <c r="LBN13" s="1"/>
      <c r="LBO13" s="1"/>
      <c r="LBP13" s="1"/>
      <c r="LBQ13" s="1"/>
      <c r="LBR13" s="1"/>
      <c r="LBS13" s="1"/>
      <c r="LBT13" s="1"/>
      <c r="LBU13" s="1"/>
      <c r="LBV13" s="1"/>
      <c r="LBW13" s="1"/>
      <c r="LBX13" s="1"/>
      <c r="LBY13" s="1"/>
      <c r="LBZ13" s="1"/>
      <c r="LCA13" s="1"/>
      <c r="LCB13" s="1"/>
      <c r="LCC13" s="1"/>
      <c r="LCD13" s="1"/>
      <c r="LCE13" s="1"/>
      <c r="LCF13" s="1"/>
      <c r="LCG13" s="1"/>
      <c r="LCH13" s="1"/>
      <c r="LCI13" s="1"/>
      <c r="LCJ13" s="1"/>
      <c r="LCK13" s="1"/>
      <c r="LCL13" s="1"/>
      <c r="LCM13" s="1"/>
      <c r="LCN13" s="1"/>
      <c r="LCO13" s="1"/>
      <c r="LCP13" s="1"/>
      <c r="LCQ13" s="1"/>
      <c r="LCR13" s="1"/>
      <c r="LCS13" s="1"/>
      <c r="LCT13" s="1"/>
      <c r="LCU13" s="1"/>
      <c r="LCV13" s="1"/>
      <c r="LCW13" s="1"/>
      <c r="LCX13" s="1"/>
      <c r="LCY13" s="1"/>
      <c r="LCZ13" s="1"/>
      <c r="LDA13" s="1"/>
      <c r="LDB13" s="1"/>
      <c r="LDC13" s="1"/>
      <c r="LDD13" s="1"/>
      <c r="LDE13" s="1"/>
      <c r="LDF13" s="1"/>
      <c r="LDG13" s="1"/>
      <c r="LDH13" s="1"/>
      <c r="LDI13" s="1"/>
      <c r="LDJ13" s="1"/>
      <c r="LDK13" s="1"/>
      <c r="LDL13" s="1"/>
      <c r="LDM13" s="1"/>
      <c r="LDN13" s="1"/>
      <c r="LDO13" s="1"/>
      <c r="LDP13" s="1"/>
      <c r="LDQ13" s="1"/>
      <c r="LDR13" s="1"/>
      <c r="LDS13" s="1"/>
      <c r="LDT13" s="1"/>
      <c r="LDU13" s="1"/>
      <c r="LDV13" s="1"/>
      <c r="LDW13" s="1"/>
      <c r="LDX13" s="1"/>
      <c r="LDY13" s="1"/>
      <c r="LDZ13" s="1"/>
      <c r="LEA13" s="1"/>
      <c r="LEB13" s="1"/>
      <c r="LEC13" s="1"/>
      <c r="LED13" s="1"/>
      <c r="LEE13" s="1"/>
      <c r="LEF13" s="1"/>
      <c r="LEG13" s="1"/>
      <c r="LEH13" s="1"/>
      <c r="LEI13" s="1"/>
      <c r="LEJ13" s="1"/>
      <c r="LEK13" s="1"/>
      <c r="LEL13" s="1"/>
      <c r="LEM13" s="1"/>
      <c r="LEN13" s="1"/>
      <c r="LEO13" s="1"/>
      <c r="LEP13" s="1"/>
      <c r="LEQ13" s="1"/>
      <c r="LER13" s="1"/>
      <c r="LES13" s="1"/>
      <c r="LET13" s="1"/>
      <c r="LEU13" s="1"/>
      <c r="LEV13" s="1"/>
      <c r="LEW13" s="1"/>
      <c r="LEX13" s="1"/>
      <c r="LEY13" s="1"/>
      <c r="LEZ13" s="1"/>
      <c r="LFA13" s="1"/>
      <c r="LFB13" s="1"/>
      <c r="LFC13" s="1"/>
      <c r="LFD13" s="1"/>
      <c r="LFE13" s="1"/>
      <c r="LFF13" s="1"/>
      <c r="LFG13" s="1"/>
      <c r="LFH13" s="1"/>
      <c r="LFI13" s="1"/>
      <c r="LFJ13" s="1"/>
      <c r="LFK13" s="1"/>
      <c r="LFL13" s="1"/>
      <c r="LFM13" s="1"/>
      <c r="LFN13" s="1"/>
      <c r="LFO13" s="1"/>
      <c r="LFP13" s="1"/>
      <c r="LFQ13" s="1"/>
      <c r="LFR13" s="1"/>
      <c r="LFS13" s="1"/>
      <c r="LFT13" s="1"/>
      <c r="LFU13" s="1"/>
      <c r="LFV13" s="1"/>
      <c r="LFW13" s="1"/>
      <c r="LFX13" s="1"/>
      <c r="LFY13" s="1"/>
      <c r="LFZ13" s="1"/>
      <c r="LGA13" s="1"/>
      <c r="LGB13" s="1"/>
      <c r="LGC13" s="1"/>
      <c r="LGD13" s="1"/>
      <c r="LGE13" s="1"/>
      <c r="LGF13" s="1"/>
      <c r="LGG13" s="1"/>
      <c r="LGH13" s="1"/>
      <c r="LGI13" s="1"/>
      <c r="LGJ13" s="1"/>
      <c r="LGK13" s="1"/>
      <c r="LGL13" s="1"/>
      <c r="LGM13" s="1"/>
      <c r="LGN13" s="1"/>
      <c r="LGO13" s="1"/>
      <c r="LGP13" s="1"/>
      <c r="LGQ13" s="1"/>
      <c r="LGR13" s="1"/>
      <c r="LGS13" s="1"/>
      <c r="LGT13" s="1"/>
      <c r="LGU13" s="1"/>
      <c r="LGV13" s="1"/>
      <c r="LGW13" s="1"/>
      <c r="LGX13" s="1"/>
      <c r="LGY13" s="1"/>
      <c r="LGZ13" s="1"/>
      <c r="LHA13" s="1"/>
      <c r="LHB13" s="1"/>
      <c r="LHC13" s="1"/>
      <c r="LHD13" s="1"/>
      <c r="LHE13" s="1"/>
      <c r="LHF13" s="1"/>
      <c r="LHG13" s="1"/>
      <c r="LHH13" s="1"/>
      <c r="LHI13" s="1"/>
      <c r="LHJ13" s="1"/>
      <c r="LHK13" s="1"/>
      <c r="LHL13" s="1"/>
      <c r="LHM13" s="1"/>
      <c r="LHN13" s="1"/>
      <c r="LHO13" s="1"/>
      <c r="LHP13" s="1"/>
      <c r="LHQ13" s="1"/>
      <c r="LHR13" s="1"/>
      <c r="LHS13" s="1"/>
      <c r="LHT13" s="1"/>
      <c r="LHU13" s="1"/>
      <c r="LHV13" s="1"/>
      <c r="LHW13" s="1"/>
      <c r="LHX13" s="1"/>
      <c r="LHY13" s="1"/>
      <c r="LHZ13" s="1"/>
      <c r="LIA13" s="1"/>
      <c r="LIB13" s="1"/>
      <c r="LIC13" s="1"/>
      <c r="LID13" s="1"/>
      <c r="LIE13" s="1"/>
      <c r="LIF13" s="1"/>
      <c r="LIG13" s="1"/>
      <c r="LIH13" s="1"/>
      <c r="LII13" s="1"/>
      <c r="LIJ13" s="1"/>
      <c r="LIK13" s="1"/>
      <c r="LIL13" s="1"/>
      <c r="LIM13" s="1"/>
      <c r="LIN13" s="1"/>
      <c r="LIO13" s="1"/>
      <c r="LIP13" s="1"/>
      <c r="LIQ13" s="1"/>
      <c r="LIR13" s="1"/>
      <c r="LIS13" s="1"/>
      <c r="LIT13" s="1"/>
      <c r="LIU13" s="1"/>
      <c r="LIV13" s="1"/>
      <c r="LIW13" s="1"/>
      <c r="LIX13" s="1"/>
      <c r="LIY13" s="1"/>
      <c r="LIZ13" s="1"/>
      <c r="LJA13" s="1"/>
      <c r="LJB13" s="1"/>
      <c r="LJC13" s="1"/>
      <c r="LJD13" s="1"/>
      <c r="LJE13" s="1"/>
      <c r="LJF13" s="1"/>
      <c r="LJG13" s="1"/>
      <c r="LJH13" s="1"/>
      <c r="LJI13" s="1"/>
      <c r="LJJ13" s="1"/>
      <c r="LJK13" s="1"/>
      <c r="LJL13" s="1"/>
      <c r="LJM13" s="1"/>
      <c r="LJN13" s="1"/>
      <c r="LJO13" s="1"/>
      <c r="LJP13" s="1"/>
      <c r="LJQ13" s="1"/>
      <c r="LJR13" s="1"/>
      <c r="LJS13" s="1"/>
      <c r="LJT13" s="1"/>
      <c r="LJU13" s="1"/>
      <c r="LJV13" s="1"/>
      <c r="LJW13" s="1"/>
      <c r="LJX13" s="1"/>
      <c r="LJY13" s="1"/>
      <c r="LJZ13" s="1"/>
      <c r="LKA13" s="1"/>
      <c r="LKB13" s="1"/>
      <c r="LKC13" s="1"/>
      <c r="LKD13" s="1"/>
      <c r="LKE13" s="1"/>
      <c r="LKF13" s="1"/>
      <c r="LKG13" s="1"/>
      <c r="LKH13" s="1"/>
      <c r="LKI13" s="1"/>
      <c r="LKJ13" s="1"/>
      <c r="LKK13" s="1"/>
      <c r="LKL13" s="1"/>
      <c r="LKM13" s="1"/>
      <c r="LKN13" s="1"/>
      <c r="LKO13" s="1"/>
      <c r="LKP13" s="1"/>
      <c r="LKQ13" s="1"/>
      <c r="LKR13" s="1"/>
      <c r="LKS13" s="1"/>
      <c r="LKT13" s="1"/>
      <c r="LKU13" s="1"/>
      <c r="LKV13" s="1"/>
      <c r="LKW13" s="1"/>
      <c r="LKX13" s="1"/>
      <c r="LKY13" s="1"/>
      <c r="LKZ13" s="1"/>
      <c r="LLA13" s="1"/>
      <c r="LLB13" s="1"/>
      <c r="LLC13" s="1"/>
      <c r="LLD13" s="1"/>
      <c r="LLE13" s="1"/>
      <c r="LLF13" s="1"/>
      <c r="LLG13" s="1"/>
      <c r="LLH13" s="1"/>
      <c r="LLI13" s="1"/>
      <c r="LLJ13" s="1"/>
      <c r="LLK13" s="1"/>
      <c r="LLL13" s="1"/>
      <c r="LLM13" s="1"/>
      <c r="LLN13" s="1"/>
      <c r="LLO13" s="1"/>
      <c r="LLP13" s="1"/>
      <c r="LLQ13" s="1"/>
      <c r="LLR13" s="1"/>
      <c r="LLS13" s="1"/>
      <c r="LLT13" s="1"/>
      <c r="LLU13" s="1"/>
      <c r="LLV13" s="1"/>
      <c r="LLW13" s="1"/>
      <c r="LLX13" s="1"/>
      <c r="LLY13" s="1"/>
      <c r="LLZ13" s="1"/>
      <c r="LMA13" s="1"/>
      <c r="LMB13" s="1"/>
      <c r="LMC13" s="1"/>
      <c r="LMD13" s="1"/>
      <c r="LME13" s="1"/>
      <c r="LMF13" s="1"/>
      <c r="LMG13" s="1"/>
      <c r="LMH13" s="1"/>
      <c r="LMI13" s="1"/>
      <c r="LMJ13" s="1"/>
      <c r="LMK13" s="1"/>
      <c r="LML13" s="1"/>
      <c r="LMM13" s="1"/>
      <c r="LMN13" s="1"/>
      <c r="LMO13" s="1"/>
      <c r="LMP13" s="1"/>
      <c r="LMQ13" s="1"/>
      <c r="LMR13" s="1"/>
      <c r="LMS13" s="1"/>
      <c r="LMT13" s="1"/>
      <c r="LMU13" s="1"/>
      <c r="LMV13" s="1"/>
      <c r="LMW13" s="1"/>
      <c r="LMX13" s="1"/>
      <c r="LMY13" s="1"/>
      <c r="LMZ13" s="1"/>
      <c r="LNA13" s="1"/>
      <c r="LNB13" s="1"/>
      <c r="LNC13" s="1"/>
      <c r="LND13" s="1"/>
      <c r="LNE13" s="1"/>
      <c r="LNF13" s="1"/>
      <c r="LNG13" s="1"/>
      <c r="LNH13" s="1"/>
      <c r="LNI13" s="1"/>
      <c r="LNJ13" s="1"/>
      <c r="LNK13" s="1"/>
      <c r="LNL13" s="1"/>
      <c r="LNM13" s="1"/>
      <c r="LNN13" s="1"/>
      <c r="LNO13" s="1"/>
      <c r="LNP13" s="1"/>
      <c r="LNQ13" s="1"/>
      <c r="LNR13" s="1"/>
      <c r="LNS13" s="1"/>
      <c r="LNT13" s="1"/>
      <c r="LNU13" s="1"/>
      <c r="LNV13" s="1"/>
      <c r="LNW13" s="1"/>
      <c r="LNX13" s="1"/>
      <c r="LNY13" s="1"/>
      <c r="LNZ13" s="1"/>
      <c r="LOA13" s="1"/>
      <c r="LOB13" s="1"/>
      <c r="LOC13" s="1"/>
      <c r="LOD13" s="1"/>
      <c r="LOE13" s="1"/>
      <c r="LOF13" s="1"/>
      <c r="LOG13" s="1"/>
      <c r="LOH13" s="1"/>
      <c r="LOI13" s="1"/>
      <c r="LOJ13" s="1"/>
      <c r="LOK13" s="1"/>
      <c r="LOL13" s="1"/>
      <c r="LOM13" s="1"/>
      <c r="LON13" s="1"/>
      <c r="LOO13" s="1"/>
      <c r="LOP13" s="1"/>
      <c r="LOQ13" s="1"/>
      <c r="LOR13" s="1"/>
      <c r="LOS13" s="1"/>
      <c r="LOT13" s="1"/>
      <c r="LOU13" s="1"/>
      <c r="LOV13" s="1"/>
      <c r="LOW13" s="1"/>
      <c r="LOX13" s="1"/>
      <c r="LOY13" s="1"/>
      <c r="LOZ13" s="1"/>
      <c r="LPA13" s="1"/>
      <c r="LPB13" s="1"/>
      <c r="LPC13" s="1"/>
      <c r="LPD13" s="1"/>
      <c r="LPE13" s="1"/>
      <c r="LPF13" s="1"/>
      <c r="LPG13" s="1"/>
      <c r="LPH13" s="1"/>
      <c r="LPI13" s="1"/>
      <c r="LPJ13" s="1"/>
      <c r="LPK13" s="1"/>
      <c r="LPL13" s="1"/>
      <c r="LPM13" s="1"/>
      <c r="LPN13" s="1"/>
      <c r="LPO13" s="1"/>
      <c r="LPP13" s="1"/>
      <c r="LPQ13" s="1"/>
      <c r="LPR13" s="1"/>
      <c r="LPS13" s="1"/>
      <c r="LPT13" s="1"/>
      <c r="LPU13" s="1"/>
      <c r="LPV13" s="1"/>
      <c r="LPW13" s="1"/>
      <c r="LPX13" s="1"/>
      <c r="LPY13" s="1"/>
      <c r="LPZ13" s="1"/>
      <c r="LQA13" s="1"/>
      <c r="LQB13" s="1"/>
      <c r="LQC13" s="1"/>
      <c r="LQD13" s="1"/>
      <c r="LQE13" s="1"/>
      <c r="LQF13" s="1"/>
      <c r="LQG13" s="1"/>
      <c r="LQH13" s="1"/>
      <c r="LQI13" s="1"/>
      <c r="LQJ13" s="1"/>
      <c r="LQK13" s="1"/>
      <c r="LQL13" s="1"/>
      <c r="LQM13" s="1"/>
      <c r="LQN13" s="1"/>
      <c r="LQO13" s="1"/>
      <c r="LQP13" s="1"/>
      <c r="LQQ13" s="1"/>
      <c r="LQR13" s="1"/>
      <c r="LQS13" s="1"/>
      <c r="LQT13" s="1"/>
      <c r="LQU13" s="1"/>
      <c r="LQV13" s="1"/>
      <c r="LQW13" s="1"/>
      <c r="LQX13" s="1"/>
      <c r="LQY13" s="1"/>
      <c r="LQZ13" s="1"/>
      <c r="LRA13" s="1"/>
      <c r="LRB13" s="1"/>
      <c r="LRC13" s="1"/>
      <c r="LRD13" s="1"/>
      <c r="LRE13" s="1"/>
      <c r="LRF13" s="1"/>
      <c r="LRG13" s="1"/>
      <c r="LRH13" s="1"/>
      <c r="LRI13" s="1"/>
      <c r="LRJ13" s="1"/>
      <c r="LRK13" s="1"/>
      <c r="LRL13" s="1"/>
      <c r="LRM13" s="1"/>
      <c r="LRN13" s="1"/>
      <c r="LRO13" s="1"/>
      <c r="LRP13" s="1"/>
      <c r="LRQ13" s="1"/>
      <c r="LRR13" s="1"/>
      <c r="LRS13" s="1"/>
      <c r="LRT13" s="1"/>
      <c r="LRU13" s="1"/>
      <c r="LRV13" s="1"/>
      <c r="LRW13" s="1"/>
      <c r="LRX13" s="1"/>
      <c r="LRY13" s="1"/>
      <c r="LRZ13" s="1"/>
      <c r="LSA13" s="1"/>
      <c r="LSB13" s="1"/>
      <c r="LSC13" s="1"/>
      <c r="LSD13" s="1"/>
      <c r="LSE13" s="1"/>
      <c r="LSF13" s="1"/>
      <c r="LSG13" s="1"/>
      <c r="LSH13" s="1"/>
      <c r="LSI13" s="1"/>
      <c r="LSJ13" s="1"/>
      <c r="LSK13" s="1"/>
      <c r="LSL13" s="1"/>
      <c r="LSM13" s="1"/>
      <c r="LSN13" s="1"/>
      <c r="LSO13" s="1"/>
      <c r="LSP13" s="1"/>
      <c r="LSQ13" s="1"/>
      <c r="LSR13" s="1"/>
      <c r="LSS13" s="1"/>
      <c r="LST13" s="1"/>
      <c r="LSU13" s="1"/>
      <c r="LSV13" s="1"/>
      <c r="LSW13" s="1"/>
      <c r="LSX13" s="1"/>
      <c r="LSY13" s="1"/>
      <c r="LSZ13" s="1"/>
      <c r="LTA13" s="1"/>
      <c r="LTB13" s="1"/>
      <c r="LTC13" s="1"/>
      <c r="LTD13" s="1"/>
      <c r="LTE13" s="1"/>
      <c r="LTF13" s="1"/>
      <c r="LTG13" s="1"/>
      <c r="LTH13" s="1"/>
      <c r="LTI13" s="1"/>
      <c r="LTJ13" s="1"/>
      <c r="LTK13" s="1"/>
      <c r="LTL13" s="1"/>
      <c r="LTM13" s="1"/>
      <c r="LTN13" s="1"/>
      <c r="LTO13" s="1"/>
      <c r="LTP13" s="1"/>
      <c r="LTQ13" s="1"/>
      <c r="LTR13" s="1"/>
      <c r="LTS13" s="1"/>
      <c r="LTT13" s="1"/>
      <c r="LTU13" s="1"/>
      <c r="LTV13" s="1"/>
      <c r="LTW13" s="1"/>
      <c r="LTX13" s="1"/>
      <c r="LTY13" s="1"/>
      <c r="LTZ13" s="1"/>
      <c r="LUA13" s="1"/>
      <c r="LUB13" s="1"/>
      <c r="LUC13" s="1"/>
      <c r="LUD13" s="1"/>
      <c r="LUE13" s="1"/>
      <c r="LUF13" s="1"/>
      <c r="LUG13" s="1"/>
      <c r="LUH13" s="1"/>
      <c r="LUI13" s="1"/>
      <c r="LUJ13" s="1"/>
      <c r="LUK13" s="1"/>
      <c r="LUL13" s="1"/>
      <c r="LUM13" s="1"/>
      <c r="LUN13" s="1"/>
      <c r="LUO13" s="1"/>
      <c r="LUP13" s="1"/>
      <c r="LUQ13" s="1"/>
      <c r="LUR13" s="1"/>
      <c r="LUS13" s="1"/>
      <c r="LUT13" s="1"/>
      <c r="LUU13" s="1"/>
      <c r="LUV13" s="1"/>
      <c r="LUW13" s="1"/>
      <c r="LUX13" s="1"/>
      <c r="LUY13" s="1"/>
      <c r="LUZ13" s="1"/>
      <c r="LVA13" s="1"/>
      <c r="LVB13" s="1"/>
      <c r="LVC13" s="1"/>
      <c r="LVD13" s="1"/>
      <c r="LVE13" s="1"/>
      <c r="LVF13" s="1"/>
      <c r="LVG13" s="1"/>
      <c r="LVH13" s="1"/>
      <c r="LVI13" s="1"/>
      <c r="LVJ13" s="1"/>
      <c r="LVK13" s="1"/>
      <c r="LVL13" s="1"/>
      <c r="LVM13" s="1"/>
      <c r="LVN13" s="1"/>
      <c r="LVO13" s="1"/>
      <c r="LVP13" s="1"/>
      <c r="LVQ13" s="1"/>
      <c r="LVR13" s="1"/>
      <c r="LVS13" s="1"/>
      <c r="LVT13" s="1"/>
      <c r="LVU13" s="1"/>
      <c r="LVV13" s="1"/>
      <c r="LVW13" s="1"/>
      <c r="LVX13" s="1"/>
      <c r="LVY13" s="1"/>
      <c r="LVZ13" s="1"/>
      <c r="LWA13" s="1"/>
      <c r="LWB13" s="1"/>
      <c r="LWC13" s="1"/>
      <c r="LWD13" s="1"/>
      <c r="LWE13" s="1"/>
      <c r="LWF13" s="1"/>
      <c r="LWG13" s="1"/>
      <c r="LWH13" s="1"/>
      <c r="LWI13" s="1"/>
      <c r="LWJ13" s="1"/>
      <c r="LWK13" s="1"/>
      <c r="LWL13" s="1"/>
      <c r="LWM13" s="1"/>
      <c r="LWN13" s="1"/>
      <c r="LWO13" s="1"/>
      <c r="LWP13" s="1"/>
      <c r="LWQ13" s="1"/>
      <c r="LWR13" s="1"/>
      <c r="LWS13" s="1"/>
      <c r="LWT13" s="1"/>
      <c r="LWU13" s="1"/>
      <c r="LWV13" s="1"/>
      <c r="LWW13" s="1"/>
      <c r="LWX13" s="1"/>
      <c r="LWY13" s="1"/>
      <c r="LWZ13" s="1"/>
      <c r="LXA13" s="1"/>
      <c r="LXB13" s="1"/>
      <c r="LXC13" s="1"/>
      <c r="LXD13" s="1"/>
      <c r="LXE13" s="1"/>
      <c r="LXF13" s="1"/>
      <c r="LXG13" s="1"/>
      <c r="LXH13" s="1"/>
      <c r="LXI13" s="1"/>
      <c r="LXJ13" s="1"/>
      <c r="LXK13" s="1"/>
      <c r="LXL13" s="1"/>
      <c r="LXM13" s="1"/>
      <c r="LXN13" s="1"/>
      <c r="LXO13" s="1"/>
      <c r="LXP13" s="1"/>
      <c r="LXQ13" s="1"/>
      <c r="LXR13" s="1"/>
      <c r="LXS13" s="1"/>
      <c r="LXT13" s="1"/>
      <c r="LXU13" s="1"/>
      <c r="LXV13" s="1"/>
      <c r="LXW13" s="1"/>
      <c r="LXX13" s="1"/>
      <c r="LXY13" s="1"/>
      <c r="LXZ13" s="1"/>
      <c r="LYA13" s="1"/>
      <c r="LYB13" s="1"/>
      <c r="LYC13" s="1"/>
      <c r="LYD13" s="1"/>
      <c r="LYE13" s="1"/>
      <c r="LYF13" s="1"/>
      <c r="LYG13" s="1"/>
      <c r="LYH13" s="1"/>
      <c r="LYI13" s="1"/>
      <c r="LYJ13" s="1"/>
      <c r="LYK13" s="1"/>
      <c r="LYL13" s="1"/>
      <c r="LYM13" s="1"/>
      <c r="LYN13" s="1"/>
      <c r="LYO13" s="1"/>
      <c r="LYP13" s="1"/>
      <c r="LYQ13" s="1"/>
      <c r="LYR13" s="1"/>
      <c r="LYS13" s="1"/>
      <c r="LYT13" s="1"/>
      <c r="LYU13" s="1"/>
      <c r="LYV13" s="1"/>
      <c r="LYW13" s="1"/>
      <c r="LYX13" s="1"/>
      <c r="LYY13" s="1"/>
      <c r="LYZ13" s="1"/>
      <c r="LZA13" s="1"/>
      <c r="LZB13" s="1"/>
      <c r="LZC13" s="1"/>
      <c r="LZD13" s="1"/>
      <c r="LZE13" s="1"/>
      <c r="LZF13" s="1"/>
      <c r="LZG13" s="1"/>
      <c r="LZH13" s="1"/>
      <c r="LZI13" s="1"/>
      <c r="LZJ13" s="1"/>
      <c r="LZK13" s="1"/>
      <c r="LZL13" s="1"/>
      <c r="LZM13" s="1"/>
      <c r="LZN13" s="1"/>
      <c r="LZO13" s="1"/>
      <c r="LZP13" s="1"/>
      <c r="LZQ13" s="1"/>
      <c r="LZR13" s="1"/>
      <c r="LZS13" s="1"/>
      <c r="LZT13" s="1"/>
      <c r="LZU13" s="1"/>
      <c r="LZV13" s="1"/>
      <c r="LZW13" s="1"/>
      <c r="LZX13" s="1"/>
      <c r="LZY13" s="1"/>
      <c r="LZZ13" s="1"/>
      <c r="MAA13" s="1"/>
      <c r="MAB13" s="1"/>
      <c r="MAC13" s="1"/>
      <c r="MAD13" s="1"/>
      <c r="MAE13" s="1"/>
      <c r="MAF13" s="1"/>
      <c r="MAG13" s="1"/>
      <c r="MAH13" s="1"/>
      <c r="MAI13" s="1"/>
      <c r="MAJ13" s="1"/>
      <c r="MAK13" s="1"/>
      <c r="MAL13" s="1"/>
      <c r="MAM13" s="1"/>
      <c r="MAN13" s="1"/>
      <c r="MAO13" s="1"/>
      <c r="MAP13" s="1"/>
      <c r="MAQ13" s="1"/>
      <c r="MAR13" s="1"/>
      <c r="MAS13" s="1"/>
      <c r="MAT13" s="1"/>
      <c r="MAU13" s="1"/>
      <c r="MAV13" s="1"/>
      <c r="MAW13" s="1"/>
      <c r="MAX13" s="1"/>
      <c r="MAY13" s="1"/>
      <c r="MAZ13" s="1"/>
      <c r="MBA13" s="1"/>
      <c r="MBB13" s="1"/>
      <c r="MBC13" s="1"/>
      <c r="MBD13" s="1"/>
      <c r="MBE13" s="1"/>
      <c r="MBF13" s="1"/>
      <c r="MBG13" s="1"/>
      <c r="MBH13" s="1"/>
      <c r="MBI13" s="1"/>
      <c r="MBJ13" s="1"/>
      <c r="MBK13" s="1"/>
      <c r="MBL13" s="1"/>
      <c r="MBM13" s="1"/>
      <c r="MBN13" s="1"/>
      <c r="MBO13" s="1"/>
      <c r="MBP13" s="1"/>
      <c r="MBQ13" s="1"/>
      <c r="MBR13" s="1"/>
      <c r="MBS13" s="1"/>
      <c r="MBT13" s="1"/>
      <c r="MBU13" s="1"/>
      <c r="MBV13" s="1"/>
      <c r="MBW13" s="1"/>
      <c r="MBX13" s="1"/>
      <c r="MBY13" s="1"/>
      <c r="MBZ13" s="1"/>
      <c r="MCA13" s="1"/>
      <c r="MCB13" s="1"/>
      <c r="MCC13" s="1"/>
      <c r="MCD13" s="1"/>
      <c r="MCE13" s="1"/>
      <c r="MCF13" s="1"/>
      <c r="MCG13" s="1"/>
      <c r="MCH13" s="1"/>
      <c r="MCI13" s="1"/>
      <c r="MCJ13" s="1"/>
      <c r="MCK13" s="1"/>
      <c r="MCL13" s="1"/>
      <c r="MCM13" s="1"/>
      <c r="MCN13" s="1"/>
      <c r="MCO13" s="1"/>
      <c r="MCP13" s="1"/>
      <c r="MCQ13" s="1"/>
      <c r="MCR13" s="1"/>
      <c r="MCS13" s="1"/>
      <c r="MCT13" s="1"/>
      <c r="MCU13" s="1"/>
      <c r="MCV13" s="1"/>
      <c r="MCW13" s="1"/>
      <c r="MCX13" s="1"/>
      <c r="MCY13" s="1"/>
      <c r="MCZ13" s="1"/>
      <c r="MDA13" s="1"/>
      <c r="MDB13" s="1"/>
      <c r="MDC13" s="1"/>
      <c r="MDD13" s="1"/>
      <c r="MDE13" s="1"/>
      <c r="MDF13" s="1"/>
      <c r="MDG13" s="1"/>
      <c r="MDH13" s="1"/>
      <c r="MDI13" s="1"/>
      <c r="MDJ13" s="1"/>
      <c r="MDK13" s="1"/>
      <c r="MDL13" s="1"/>
      <c r="MDM13" s="1"/>
      <c r="MDN13" s="1"/>
      <c r="MDO13" s="1"/>
      <c r="MDP13" s="1"/>
      <c r="MDQ13" s="1"/>
      <c r="MDR13" s="1"/>
      <c r="MDS13" s="1"/>
      <c r="MDT13" s="1"/>
      <c r="MDU13" s="1"/>
      <c r="MDV13" s="1"/>
      <c r="MDW13" s="1"/>
      <c r="MDX13" s="1"/>
      <c r="MDY13" s="1"/>
      <c r="MDZ13" s="1"/>
      <c r="MEA13" s="1"/>
      <c r="MEB13" s="1"/>
      <c r="MEC13" s="1"/>
      <c r="MED13" s="1"/>
      <c r="MEE13" s="1"/>
      <c r="MEF13" s="1"/>
      <c r="MEG13" s="1"/>
      <c r="MEH13" s="1"/>
      <c r="MEI13" s="1"/>
      <c r="MEJ13" s="1"/>
      <c r="MEK13" s="1"/>
      <c r="MEL13" s="1"/>
      <c r="MEM13" s="1"/>
      <c r="MEN13" s="1"/>
      <c r="MEO13" s="1"/>
      <c r="MEP13" s="1"/>
      <c r="MEQ13" s="1"/>
      <c r="MER13" s="1"/>
      <c r="MES13" s="1"/>
      <c r="MET13" s="1"/>
      <c r="MEU13" s="1"/>
      <c r="MEV13" s="1"/>
      <c r="MEW13" s="1"/>
      <c r="MEX13" s="1"/>
      <c r="MEY13" s="1"/>
      <c r="MEZ13" s="1"/>
      <c r="MFA13" s="1"/>
      <c r="MFB13" s="1"/>
      <c r="MFC13" s="1"/>
      <c r="MFD13" s="1"/>
      <c r="MFE13" s="1"/>
      <c r="MFF13" s="1"/>
      <c r="MFG13" s="1"/>
      <c r="MFH13" s="1"/>
      <c r="MFI13" s="1"/>
      <c r="MFJ13" s="1"/>
      <c r="MFK13" s="1"/>
      <c r="MFL13" s="1"/>
      <c r="MFM13" s="1"/>
      <c r="MFN13" s="1"/>
      <c r="MFO13" s="1"/>
      <c r="MFP13" s="1"/>
      <c r="MFQ13" s="1"/>
      <c r="MFR13" s="1"/>
      <c r="MFS13" s="1"/>
      <c r="MFT13" s="1"/>
      <c r="MFU13" s="1"/>
      <c r="MFV13" s="1"/>
      <c r="MFW13" s="1"/>
      <c r="MFX13" s="1"/>
      <c r="MFY13" s="1"/>
      <c r="MFZ13" s="1"/>
      <c r="MGA13" s="1"/>
      <c r="MGB13" s="1"/>
      <c r="MGC13" s="1"/>
      <c r="MGD13" s="1"/>
      <c r="MGE13" s="1"/>
      <c r="MGF13" s="1"/>
      <c r="MGG13" s="1"/>
      <c r="MGH13" s="1"/>
      <c r="MGI13" s="1"/>
      <c r="MGJ13" s="1"/>
      <c r="MGK13" s="1"/>
      <c r="MGL13" s="1"/>
      <c r="MGM13" s="1"/>
      <c r="MGN13" s="1"/>
      <c r="MGO13" s="1"/>
      <c r="MGP13" s="1"/>
      <c r="MGQ13" s="1"/>
      <c r="MGR13" s="1"/>
      <c r="MGS13" s="1"/>
      <c r="MGT13" s="1"/>
      <c r="MGU13" s="1"/>
      <c r="MGV13" s="1"/>
      <c r="MGW13" s="1"/>
      <c r="MGX13" s="1"/>
      <c r="MGY13" s="1"/>
      <c r="MGZ13" s="1"/>
      <c r="MHA13" s="1"/>
      <c r="MHB13" s="1"/>
      <c r="MHC13" s="1"/>
      <c r="MHD13" s="1"/>
      <c r="MHE13" s="1"/>
      <c r="MHF13" s="1"/>
      <c r="MHG13" s="1"/>
      <c r="MHH13" s="1"/>
      <c r="MHI13" s="1"/>
      <c r="MHJ13" s="1"/>
      <c r="MHK13" s="1"/>
      <c r="MHL13" s="1"/>
      <c r="MHM13" s="1"/>
      <c r="MHN13" s="1"/>
      <c r="MHO13" s="1"/>
      <c r="MHP13" s="1"/>
      <c r="MHQ13" s="1"/>
      <c r="MHR13" s="1"/>
      <c r="MHS13" s="1"/>
      <c r="MHT13" s="1"/>
      <c r="MHU13" s="1"/>
      <c r="MHV13" s="1"/>
      <c r="MHW13" s="1"/>
      <c r="MHX13" s="1"/>
      <c r="MHY13" s="1"/>
      <c r="MHZ13" s="1"/>
      <c r="MIA13" s="1"/>
      <c r="MIB13" s="1"/>
      <c r="MIC13" s="1"/>
      <c r="MID13" s="1"/>
      <c r="MIE13" s="1"/>
      <c r="MIF13" s="1"/>
      <c r="MIG13" s="1"/>
      <c r="MIH13" s="1"/>
      <c r="MII13" s="1"/>
      <c r="MIJ13" s="1"/>
      <c r="MIK13" s="1"/>
      <c r="MIL13" s="1"/>
      <c r="MIM13" s="1"/>
      <c r="MIN13" s="1"/>
      <c r="MIO13" s="1"/>
      <c r="MIP13" s="1"/>
      <c r="MIQ13" s="1"/>
      <c r="MIR13" s="1"/>
      <c r="MIS13" s="1"/>
      <c r="MIT13" s="1"/>
      <c r="MIU13" s="1"/>
      <c r="MIV13" s="1"/>
      <c r="MIW13" s="1"/>
      <c r="MIX13" s="1"/>
      <c r="MIY13" s="1"/>
      <c r="MIZ13" s="1"/>
      <c r="MJA13" s="1"/>
      <c r="MJB13" s="1"/>
      <c r="MJC13" s="1"/>
      <c r="MJD13" s="1"/>
      <c r="MJE13" s="1"/>
      <c r="MJF13" s="1"/>
      <c r="MJG13" s="1"/>
      <c r="MJH13" s="1"/>
      <c r="MJI13" s="1"/>
      <c r="MJJ13" s="1"/>
      <c r="MJK13" s="1"/>
      <c r="MJL13" s="1"/>
      <c r="MJM13" s="1"/>
      <c r="MJN13" s="1"/>
      <c r="MJO13" s="1"/>
      <c r="MJP13" s="1"/>
      <c r="MJQ13" s="1"/>
      <c r="MJR13" s="1"/>
      <c r="MJS13" s="1"/>
      <c r="MJT13" s="1"/>
      <c r="MJU13" s="1"/>
      <c r="MJV13" s="1"/>
      <c r="MJW13" s="1"/>
      <c r="MJX13" s="1"/>
      <c r="MJY13" s="1"/>
      <c r="MJZ13" s="1"/>
      <c r="MKA13" s="1"/>
      <c r="MKB13" s="1"/>
      <c r="MKC13" s="1"/>
      <c r="MKD13" s="1"/>
      <c r="MKE13" s="1"/>
      <c r="MKF13" s="1"/>
      <c r="MKG13" s="1"/>
      <c r="MKH13" s="1"/>
      <c r="MKI13" s="1"/>
      <c r="MKJ13" s="1"/>
      <c r="MKK13" s="1"/>
      <c r="MKL13" s="1"/>
      <c r="MKM13" s="1"/>
      <c r="MKN13" s="1"/>
      <c r="MKO13" s="1"/>
      <c r="MKP13" s="1"/>
      <c r="MKQ13" s="1"/>
      <c r="MKR13" s="1"/>
      <c r="MKS13" s="1"/>
      <c r="MKT13" s="1"/>
      <c r="MKU13" s="1"/>
      <c r="MKV13" s="1"/>
      <c r="MKW13" s="1"/>
      <c r="MKX13" s="1"/>
      <c r="MKY13" s="1"/>
      <c r="MKZ13" s="1"/>
      <c r="MLA13" s="1"/>
      <c r="MLB13" s="1"/>
      <c r="MLC13" s="1"/>
      <c r="MLD13" s="1"/>
      <c r="MLE13" s="1"/>
      <c r="MLF13" s="1"/>
      <c r="MLG13" s="1"/>
      <c r="MLH13" s="1"/>
      <c r="MLI13" s="1"/>
      <c r="MLJ13" s="1"/>
      <c r="MLK13" s="1"/>
      <c r="MLL13" s="1"/>
      <c r="MLM13" s="1"/>
      <c r="MLN13" s="1"/>
      <c r="MLO13" s="1"/>
      <c r="MLP13" s="1"/>
      <c r="MLQ13" s="1"/>
      <c r="MLR13" s="1"/>
      <c r="MLS13" s="1"/>
      <c r="MLT13" s="1"/>
      <c r="MLU13" s="1"/>
      <c r="MLV13" s="1"/>
      <c r="MLW13" s="1"/>
      <c r="MLX13" s="1"/>
      <c r="MLY13" s="1"/>
      <c r="MLZ13" s="1"/>
      <c r="MMA13" s="1"/>
      <c r="MMB13" s="1"/>
      <c r="MMC13" s="1"/>
      <c r="MMD13" s="1"/>
      <c r="MME13" s="1"/>
      <c r="MMF13" s="1"/>
      <c r="MMG13" s="1"/>
      <c r="MMH13" s="1"/>
      <c r="MMI13" s="1"/>
      <c r="MMJ13" s="1"/>
      <c r="MMK13" s="1"/>
      <c r="MML13" s="1"/>
      <c r="MMM13" s="1"/>
      <c r="MMN13" s="1"/>
      <c r="MMO13" s="1"/>
      <c r="MMP13" s="1"/>
      <c r="MMQ13" s="1"/>
      <c r="MMR13" s="1"/>
      <c r="MMS13" s="1"/>
      <c r="MMT13" s="1"/>
      <c r="MMU13" s="1"/>
      <c r="MMV13" s="1"/>
      <c r="MMW13" s="1"/>
      <c r="MMX13" s="1"/>
      <c r="MMY13" s="1"/>
      <c r="MMZ13" s="1"/>
      <c r="MNA13" s="1"/>
      <c r="MNB13" s="1"/>
      <c r="MNC13" s="1"/>
      <c r="MND13" s="1"/>
      <c r="MNE13" s="1"/>
      <c r="MNF13" s="1"/>
      <c r="MNG13" s="1"/>
      <c r="MNH13" s="1"/>
      <c r="MNI13" s="1"/>
      <c r="MNJ13" s="1"/>
      <c r="MNK13" s="1"/>
      <c r="MNL13" s="1"/>
      <c r="MNM13" s="1"/>
      <c r="MNN13" s="1"/>
      <c r="MNO13" s="1"/>
      <c r="MNP13" s="1"/>
      <c r="MNQ13" s="1"/>
      <c r="MNR13" s="1"/>
      <c r="MNS13" s="1"/>
      <c r="MNT13" s="1"/>
      <c r="MNU13" s="1"/>
      <c r="MNV13" s="1"/>
      <c r="MNW13" s="1"/>
      <c r="MNX13" s="1"/>
      <c r="MNY13" s="1"/>
      <c r="MNZ13" s="1"/>
      <c r="MOA13" s="1"/>
      <c r="MOB13" s="1"/>
      <c r="MOC13" s="1"/>
      <c r="MOD13" s="1"/>
      <c r="MOE13" s="1"/>
      <c r="MOF13" s="1"/>
      <c r="MOG13" s="1"/>
      <c r="MOH13" s="1"/>
      <c r="MOI13" s="1"/>
      <c r="MOJ13" s="1"/>
      <c r="MOK13" s="1"/>
      <c r="MOL13" s="1"/>
      <c r="MOM13" s="1"/>
      <c r="MON13" s="1"/>
      <c r="MOO13" s="1"/>
      <c r="MOP13" s="1"/>
      <c r="MOQ13" s="1"/>
      <c r="MOR13" s="1"/>
      <c r="MOS13" s="1"/>
      <c r="MOT13" s="1"/>
      <c r="MOU13" s="1"/>
      <c r="MOV13" s="1"/>
      <c r="MOW13" s="1"/>
      <c r="MOX13" s="1"/>
      <c r="MOY13" s="1"/>
      <c r="MOZ13" s="1"/>
      <c r="MPA13" s="1"/>
      <c r="MPB13" s="1"/>
      <c r="MPC13" s="1"/>
      <c r="MPD13" s="1"/>
      <c r="MPE13" s="1"/>
      <c r="MPF13" s="1"/>
      <c r="MPG13" s="1"/>
      <c r="MPH13" s="1"/>
      <c r="MPI13" s="1"/>
      <c r="MPJ13" s="1"/>
      <c r="MPK13" s="1"/>
      <c r="MPL13" s="1"/>
      <c r="MPM13" s="1"/>
      <c r="MPN13" s="1"/>
      <c r="MPO13" s="1"/>
      <c r="MPP13" s="1"/>
      <c r="MPQ13" s="1"/>
      <c r="MPR13" s="1"/>
      <c r="MPS13" s="1"/>
      <c r="MPT13" s="1"/>
      <c r="MPU13" s="1"/>
      <c r="MPV13" s="1"/>
      <c r="MPW13" s="1"/>
      <c r="MPX13" s="1"/>
      <c r="MPY13" s="1"/>
      <c r="MPZ13" s="1"/>
      <c r="MQA13" s="1"/>
      <c r="MQB13" s="1"/>
      <c r="MQC13" s="1"/>
      <c r="MQD13" s="1"/>
      <c r="MQE13" s="1"/>
      <c r="MQF13" s="1"/>
      <c r="MQG13" s="1"/>
      <c r="MQH13" s="1"/>
      <c r="MQI13" s="1"/>
      <c r="MQJ13" s="1"/>
      <c r="MQK13" s="1"/>
      <c r="MQL13" s="1"/>
      <c r="MQM13" s="1"/>
      <c r="MQN13" s="1"/>
      <c r="MQO13" s="1"/>
      <c r="MQP13" s="1"/>
      <c r="MQQ13" s="1"/>
      <c r="MQR13" s="1"/>
      <c r="MQS13" s="1"/>
      <c r="MQT13" s="1"/>
      <c r="MQU13" s="1"/>
      <c r="MQV13" s="1"/>
      <c r="MQW13" s="1"/>
      <c r="MQX13" s="1"/>
      <c r="MQY13" s="1"/>
      <c r="MQZ13" s="1"/>
      <c r="MRA13" s="1"/>
      <c r="MRB13" s="1"/>
      <c r="MRC13" s="1"/>
      <c r="MRD13" s="1"/>
      <c r="MRE13" s="1"/>
      <c r="MRF13" s="1"/>
      <c r="MRG13" s="1"/>
      <c r="MRH13" s="1"/>
      <c r="MRI13" s="1"/>
      <c r="MRJ13" s="1"/>
      <c r="MRK13" s="1"/>
      <c r="MRL13" s="1"/>
      <c r="MRM13" s="1"/>
      <c r="MRN13" s="1"/>
      <c r="MRO13" s="1"/>
      <c r="MRP13" s="1"/>
      <c r="MRQ13" s="1"/>
      <c r="MRR13" s="1"/>
      <c r="MRS13" s="1"/>
      <c r="MRT13" s="1"/>
      <c r="MRU13" s="1"/>
      <c r="MRV13" s="1"/>
      <c r="MRW13" s="1"/>
      <c r="MRX13" s="1"/>
      <c r="MRY13" s="1"/>
      <c r="MRZ13" s="1"/>
      <c r="MSA13" s="1"/>
      <c r="MSB13" s="1"/>
      <c r="MSC13" s="1"/>
      <c r="MSD13" s="1"/>
      <c r="MSE13" s="1"/>
      <c r="MSF13" s="1"/>
      <c r="MSG13" s="1"/>
      <c r="MSH13" s="1"/>
      <c r="MSI13" s="1"/>
      <c r="MSJ13" s="1"/>
      <c r="MSK13" s="1"/>
      <c r="MSL13" s="1"/>
      <c r="MSM13" s="1"/>
      <c r="MSN13" s="1"/>
      <c r="MSO13" s="1"/>
      <c r="MSP13" s="1"/>
      <c r="MSQ13" s="1"/>
      <c r="MSR13" s="1"/>
      <c r="MSS13" s="1"/>
      <c r="MST13" s="1"/>
      <c r="MSU13" s="1"/>
      <c r="MSV13" s="1"/>
      <c r="MSW13" s="1"/>
      <c r="MSX13" s="1"/>
      <c r="MSY13" s="1"/>
      <c r="MSZ13" s="1"/>
      <c r="MTA13" s="1"/>
      <c r="MTB13" s="1"/>
      <c r="MTC13" s="1"/>
      <c r="MTD13" s="1"/>
      <c r="MTE13" s="1"/>
      <c r="MTF13" s="1"/>
      <c r="MTG13" s="1"/>
      <c r="MTH13" s="1"/>
      <c r="MTI13" s="1"/>
      <c r="MTJ13" s="1"/>
      <c r="MTK13" s="1"/>
      <c r="MTL13" s="1"/>
      <c r="MTM13" s="1"/>
      <c r="MTN13" s="1"/>
      <c r="MTO13" s="1"/>
      <c r="MTP13" s="1"/>
      <c r="MTQ13" s="1"/>
      <c r="MTR13" s="1"/>
      <c r="MTS13" s="1"/>
      <c r="MTT13" s="1"/>
      <c r="MTU13" s="1"/>
      <c r="MTV13" s="1"/>
      <c r="MTW13" s="1"/>
      <c r="MTX13" s="1"/>
      <c r="MTY13" s="1"/>
      <c r="MTZ13" s="1"/>
      <c r="MUA13" s="1"/>
      <c r="MUB13" s="1"/>
      <c r="MUC13" s="1"/>
      <c r="MUD13" s="1"/>
      <c r="MUE13" s="1"/>
      <c r="MUF13" s="1"/>
      <c r="MUG13" s="1"/>
      <c r="MUH13" s="1"/>
      <c r="MUI13" s="1"/>
      <c r="MUJ13" s="1"/>
      <c r="MUK13" s="1"/>
      <c r="MUL13" s="1"/>
      <c r="MUM13" s="1"/>
      <c r="MUN13" s="1"/>
      <c r="MUO13" s="1"/>
      <c r="MUP13" s="1"/>
      <c r="MUQ13" s="1"/>
      <c r="MUR13" s="1"/>
      <c r="MUS13" s="1"/>
      <c r="MUT13" s="1"/>
      <c r="MUU13" s="1"/>
      <c r="MUV13" s="1"/>
      <c r="MUW13" s="1"/>
      <c r="MUX13" s="1"/>
      <c r="MUY13" s="1"/>
      <c r="MUZ13" s="1"/>
      <c r="MVA13" s="1"/>
      <c r="MVB13" s="1"/>
      <c r="MVC13" s="1"/>
      <c r="MVD13" s="1"/>
      <c r="MVE13" s="1"/>
      <c r="MVF13" s="1"/>
      <c r="MVG13" s="1"/>
      <c r="MVH13" s="1"/>
      <c r="MVI13" s="1"/>
      <c r="MVJ13" s="1"/>
      <c r="MVK13" s="1"/>
      <c r="MVL13" s="1"/>
      <c r="MVM13" s="1"/>
      <c r="MVN13" s="1"/>
      <c r="MVO13" s="1"/>
      <c r="MVP13" s="1"/>
      <c r="MVQ13" s="1"/>
      <c r="MVR13" s="1"/>
      <c r="MVS13" s="1"/>
      <c r="MVT13" s="1"/>
      <c r="MVU13" s="1"/>
      <c r="MVV13" s="1"/>
      <c r="MVW13" s="1"/>
      <c r="MVX13" s="1"/>
      <c r="MVY13" s="1"/>
      <c r="MVZ13" s="1"/>
      <c r="MWA13" s="1"/>
      <c r="MWB13" s="1"/>
      <c r="MWC13" s="1"/>
      <c r="MWD13" s="1"/>
      <c r="MWE13" s="1"/>
      <c r="MWF13" s="1"/>
      <c r="MWG13" s="1"/>
      <c r="MWH13" s="1"/>
      <c r="MWI13" s="1"/>
      <c r="MWJ13" s="1"/>
      <c r="MWK13" s="1"/>
      <c r="MWL13" s="1"/>
      <c r="MWM13" s="1"/>
      <c r="MWN13" s="1"/>
      <c r="MWO13" s="1"/>
      <c r="MWP13" s="1"/>
      <c r="MWQ13" s="1"/>
      <c r="MWR13" s="1"/>
      <c r="MWS13" s="1"/>
      <c r="MWT13" s="1"/>
      <c r="MWU13" s="1"/>
      <c r="MWV13" s="1"/>
      <c r="MWW13" s="1"/>
      <c r="MWX13" s="1"/>
      <c r="MWY13" s="1"/>
      <c r="MWZ13" s="1"/>
      <c r="MXA13" s="1"/>
      <c r="MXB13" s="1"/>
      <c r="MXC13" s="1"/>
      <c r="MXD13" s="1"/>
      <c r="MXE13" s="1"/>
      <c r="MXF13" s="1"/>
      <c r="MXG13" s="1"/>
      <c r="MXH13" s="1"/>
      <c r="MXI13" s="1"/>
      <c r="MXJ13" s="1"/>
      <c r="MXK13" s="1"/>
      <c r="MXL13" s="1"/>
      <c r="MXM13" s="1"/>
      <c r="MXN13" s="1"/>
      <c r="MXO13" s="1"/>
      <c r="MXP13" s="1"/>
      <c r="MXQ13" s="1"/>
      <c r="MXR13" s="1"/>
      <c r="MXS13" s="1"/>
      <c r="MXT13" s="1"/>
      <c r="MXU13" s="1"/>
      <c r="MXV13" s="1"/>
      <c r="MXW13" s="1"/>
      <c r="MXX13" s="1"/>
      <c r="MXY13" s="1"/>
      <c r="MXZ13" s="1"/>
      <c r="MYA13" s="1"/>
      <c r="MYB13" s="1"/>
      <c r="MYC13" s="1"/>
      <c r="MYD13" s="1"/>
      <c r="MYE13" s="1"/>
      <c r="MYF13" s="1"/>
      <c r="MYG13" s="1"/>
      <c r="MYH13" s="1"/>
      <c r="MYI13" s="1"/>
      <c r="MYJ13" s="1"/>
      <c r="MYK13" s="1"/>
      <c r="MYL13" s="1"/>
      <c r="MYM13" s="1"/>
      <c r="MYN13" s="1"/>
      <c r="MYO13" s="1"/>
      <c r="MYP13" s="1"/>
      <c r="MYQ13" s="1"/>
      <c r="MYR13" s="1"/>
      <c r="MYS13" s="1"/>
      <c r="MYT13" s="1"/>
      <c r="MYU13" s="1"/>
      <c r="MYV13" s="1"/>
      <c r="MYW13" s="1"/>
      <c r="MYX13" s="1"/>
      <c r="MYY13" s="1"/>
      <c r="MYZ13" s="1"/>
      <c r="MZA13" s="1"/>
      <c r="MZB13" s="1"/>
      <c r="MZC13" s="1"/>
      <c r="MZD13" s="1"/>
      <c r="MZE13" s="1"/>
      <c r="MZF13" s="1"/>
      <c r="MZG13" s="1"/>
      <c r="MZH13" s="1"/>
      <c r="MZI13" s="1"/>
      <c r="MZJ13" s="1"/>
      <c r="MZK13" s="1"/>
      <c r="MZL13" s="1"/>
      <c r="MZM13" s="1"/>
      <c r="MZN13" s="1"/>
      <c r="MZO13" s="1"/>
      <c r="MZP13" s="1"/>
      <c r="MZQ13" s="1"/>
      <c r="MZR13" s="1"/>
      <c r="MZS13" s="1"/>
      <c r="MZT13" s="1"/>
      <c r="MZU13" s="1"/>
      <c r="MZV13" s="1"/>
      <c r="MZW13" s="1"/>
      <c r="MZX13" s="1"/>
      <c r="MZY13" s="1"/>
      <c r="MZZ13" s="1"/>
      <c r="NAA13" s="1"/>
      <c r="NAB13" s="1"/>
      <c r="NAC13" s="1"/>
      <c r="NAD13" s="1"/>
      <c r="NAE13" s="1"/>
      <c r="NAF13" s="1"/>
      <c r="NAG13" s="1"/>
      <c r="NAH13" s="1"/>
      <c r="NAI13" s="1"/>
      <c r="NAJ13" s="1"/>
      <c r="NAK13" s="1"/>
      <c r="NAL13" s="1"/>
      <c r="NAM13" s="1"/>
      <c r="NAN13" s="1"/>
      <c r="NAO13" s="1"/>
      <c r="NAP13" s="1"/>
      <c r="NAQ13" s="1"/>
      <c r="NAR13" s="1"/>
      <c r="NAS13" s="1"/>
      <c r="NAT13" s="1"/>
      <c r="NAU13" s="1"/>
      <c r="NAV13" s="1"/>
      <c r="NAW13" s="1"/>
      <c r="NAX13" s="1"/>
      <c r="NAY13" s="1"/>
      <c r="NAZ13" s="1"/>
      <c r="NBA13" s="1"/>
      <c r="NBB13" s="1"/>
      <c r="NBC13" s="1"/>
      <c r="NBD13" s="1"/>
      <c r="NBE13" s="1"/>
      <c r="NBF13" s="1"/>
      <c r="NBG13" s="1"/>
      <c r="NBH13" s="1"/>
      <c r="NBI13" s="1"/>
      <c r="NBJ13" s="1"/>
      <c r="NBK13" s="1"/>
      <c r="NBL13" s="1"/>
      <c r="NBM13" s="1"/>
      <c r="NBN13" s="1"/>
      <c r="NBO13" s="1"/>
      <c r="NBP13" s="1"/>
      <c r="NBQ13" s="1"/>
      <c r="NBR13" s="1"/>
      <c r="NBS13" s="1"/>
      <c r="NBT13" s="1"/>
      <c r="NBU13" s="1"/>
      <c r="NBV13" s="1"/>
      <c r="NBW13" s="1"/>
      <c r="NBX13" s="1"/>
      <c r="NBY13" s="1"/>
      <c r="NBZ13" s="1"/>
      <c r="NCA13" s="1"/>
      <c r="NCB13" s="1"/>
      <c r="NCC13" s="1"/>
      <c r="NCD13" s="1"/>
      <c r="NCE13" s="1"/>
      <c r="NCF13" s="1"/>
      <c r="NCG13" s="1"/>
      <c r="NCH13" s="1"/>
      <c r="NCI13" s="1"/>
      <c r="NCJ13" s="1"/>
      <c r="NCK13" s="1"/>
      <c r="NCL13" s="1"/>
      <c r="NCM13" s="1"/>
      <c r="NCN13" s="1"/>
      <c r="NCO13" s="1"/>
      <c r="NCP13" s="1"/>
      <c r="NCQ13" s="1"/>
      <c r="NCR13" s="1"/>
      <c r="NCS13" s="1"/>
      <c r="NCT13" s="1"/>
      <c r="NCU13" s="1"/>
      <c r="NCV13" s="1"/>
      <c r="NCW13" s="1"/>
      <c r="NCX13" s="1"/>
      <c r="NCY13" s="1"/>
      <c r="NCZ13" s="1"/>
      <c r="NDA13" s="1"/>
      <c r="NDB13" s="1"/>
      <c r="NDC13" s="1"/>
      <c r="NDD13" s="1"/>
      <c r="NDE13" s="1"/>
      <c r="NDF13" s="1"/>
      <c r="NDG13" s="1"/>
      <c r="NDH13" s="1"/>
      <c r="NDI13" s="1"/>
      <c r="NDJ13" s="1"/>
      <c r="NDK13" s="1"/>
      <c r="NDL13" s="1"/>
      <c r="NDM13" s="1"/>
      <c r="NDN13" s="1"/>
      <c r="NDO13" s="1"/>
      <c r="NDP13" s="1"/>
      <c r="NDQ13" s="1"/>
      <c r="NDR13" s="1"/>
      <c r="NDS13" s="1"/>
      <c r="NDT13" s="1"/>
      <c r="NDU13" s="1"/>
      <c r="NDV13" s="1"/>
      <c r="NDW13" s="1"/>
      <c r="NDX13" s="1"/>
      <c r="NDY13" s="1"/>
      <c r="NDZ13" s="1"/>
      <c r="NEA13" s="1"/>
      <c r="NEB13" s="1"/>
      <c r="NEC13" s="1"/>
      <c r="NED13" s="1"/>
      <c r="NEE13" s="1"/>
      <c r="NEF13" s="1"/>
      <c r="NEG13" s="1"/>
      <c r="NEH13" s="1"/>
      <c r="NEI13" s="1"/>
      <c r="NEJ13" s="1"/>
      <c r="NEK13" s="1"/>
      <c r="NEL13" s="1"/>
      <c r="NEM13" s="1"/>
      <c r="NEN13" s="1"/>
      <c r="NEO13" s="1"/>
      <c r="NEP13" s="1"/>
      <c r="NEQ13" s="1"/>
      <c r="NER13" s="1"/>
      <c r="NES13" s="1"/>
      <c r="NET13" s="1"/>
      <c r="NEU13" s="1"/>
      <c r="NEV13" s="1"/>
      <c r="NEW13" s="1"/>
      <c r="NEX13" s="1"/>
      <c r="NEY13" s="1"/>
      <c r="NEZ13" s="1"/>
      <c r="NFA13" s="1"/>
      <c r="NFB13" s="1"/>
      <c r="NFC13" s="1"/>
      <c r="NFD13" s="1"/>
      <c r="NFE13" s="1"/>
      <c r="NFF13" s="1"/>
      <c r="NFG13" s="1"/>
      <c r="NFH13" s="1"/>
      <c r="NFI13" s="1"/>
      <c r="NFJ13" s="1"/>
      <c r="NFK13" s="1"/>
      <c r="NFL13" s="1"/>
      <c r="NFM13" s="1"/>
      <c r="NFN13" s="1"/>
      <c r="NFO13" s="1"/>
      <c r="NFP13" s="1"/>
      <c r="NFQ13" s="1"/>
      <c r="NFR13" s="1"/>
      <c r="NFS13" s="1"/>
      <c r="NFT13" s="1"/>
      <c r="NFU13" s="1"/>
      <c r="NFV13" s="1"/>
      <c r="NFW13" s="1"/>
      <c r="NFX13" s="1"/>
      <c r="NFY13" s="1"/>
      <c r="NFZ13" s="1"/>
      <c r="NGA13" s="1"/>
      <c r="NGB13" s="1"/>
      <c r="NGC13" s="1"/>
      <c r="NGD13" s="1"/>
      <c r="NGE13" s="1"/>
      <c r="NGF13" s="1"/>
      <c r="NGG13" s="1"/>
      <c r="NGH13" s="1"/>
      <c r="NGI13" s="1"/>
      <c r="NGJ13" s="1"/>
      <c r="NGK13" s="1"/>
      <c r="NGL13" s="1"/>
      <c r="NGM13" s="1"/>
      <c r="NGN13" s="1"/>
      <c r="NGO13" s="1"/>
      <c r="NGP13" s="1"/>
      <c r="NGQ13" s="1"/>
      <c r="NGR13" s="1"/>
      <c r="NGS13" s="1"/>
      <c r="NGT13" s="1"/>
      <c r="NGU13" s="1"/>
      <c r="NGV13" s="1"/>
      <c r="NGW13" s="1"/>
      <c r="NGX13" s="1"/>
      <c r="NGY13" s="1"/>
      <c r="NGZ13" s="1"/>
      <c r="NHA13" s="1"/>
      <c r="NHB13" s="1"/>
      <c r="NHC13" s="1"/>
      <c r="NHD13" s="1"/>
      <c r="NHE13" s="1"/>
      <c r="NHF13" s="1"/>
      <c r="NHG13" s="1"/>
      <c r="NHH13" s="1"/>
      <c r="NHI13" s="1"/>
      <c r="NHJ13" s="1"/>
      <c r="NHK13" s="1"/>
      <c r="NHL13" s="1"/>
      <c r="NHM13" s="1"/>
      <c r="NHN13" s="1"/>
      <c r="NHO13" s="1"/>
      <c r="NHP13" s="1"/>
      <c r="NHQ13" s="1"/>
      <c r="NHR13" s="1"/>
      <c r="NHS13" s="1"/>
      <c r="NHT13" s="1"/>
      <c r="NHU13" s="1"/>
      <c r="NHV13" s="1"/>
      <c r="NHW13" s="1"/>
      <c r="NHX13" s="1"/>
      <c r="NHY13" s="1"/>
      <c r="NHZ13" s="1"/>
      <c r="NIA13" s="1"/>
      <c r="NIB13" s="1"/>
      <c r="NIC13" s="1"/>
      <c r="NID13" s="1"/>
      <c r="NIE13" s="1"/>
      <c r="NIF13" s="1"/>
      <c r="NIG13" s="1"/>
      <c r="NIH13" s="1"/>
      <c r="NII13" s="1"/>
      <c r="NIJ13" s="1"/>
      <c r="NIK13" s="1"/>
      <c r="NIL13" s="1"/>
      <c r="NIM13" s="1"/>
      <c r="NIN13" s="1"/>
      <c r="NIO13" s="1"/>
      <c r="NIP13" s="1"/>
      <c r="NIQ13" s="1"/>
      <c r="NIR13" s="1"/>
      <c r="NIS13" s="1"/>
      <c r="NIT13" s="1"/>
      <c r="NIU13" s="1"/>
      <c r="NIV13" s="1"/>
      <c r="NIW13" s="1"/>
      <c r="NIX13" s="1"/>
      <c r="NIY13" s="1"/>
      <c r="NIZ13" s="1"/>
      <c r="NJA13" s="1"/>
      <c r="NJB13" s="1"/>
      <c r="NJC13" s="1"/>
      <c r="NJD13" s="1"/>
      <c r="NJE13" s="1"/>
      <c r="NJF13" s="1"/>
      <c r="NJG13" s="1"/>
      <c r="NJH13" s="1"/>
      <c r="NJI13" s="1"/>
      <c r="NJJ13" s="1"/>
      <c r="NJK13" s="1"/>
      <c r="NJL13" s="1"/>
      <c r="NJM13" s="1"/>
      <c r="NJN13" s="1"/>
      <c r="NJO13" s="1"/>
      <c r="NJP13" s="1"/>
      <c r="NJQ13" s="1"/>
      <c r="NJR13" s="1"/>
      <c r="NJS13" s="1"/>
      <c r="NJT13" s="1"/>
      <c r="NJU13" s="1"/>
      <c r="NJV13" s="1"/>
      <c r="NJW13" s="1"/>
      <c r="NJX13" s="1"/>
      <c r="NJY13" s="1"/>
      <c r="NJZ13" s="1"/>
      <c r="NKA13" s="1"/>
      <c r="NKB13" s="1"/>
      <c r="NKC13" s="1"/>
      <c r="NKD13" s="1"/>
      <c r="NKE13" s="1"/>
      <c r="NKF13" s="1"/>
      <c r="NKG13" s="1"/>
      <c r="NKH13" s="1"/>
      <c r="NKI13" s="1"/>
      <c r="NKJ13" s="1"/>
      <c r="NKK13" s="1"/>
      <c r="NKL13" s="1"/>
      <c r="NKM13" s="1"/>
      <c r="NKN13" s="1"/>
      <c r="NKO13" s="1"/>
      <c r="NKP13" s="1"/>
      <c r="NKQ13" s="1"/>
      <c r="NKR13" s="1"/>
      <c r="NKS13" s="1"/>
      <c r="NKT13" s="1"/>
      <c r="NKU13" s="1"/>
      <c r="NKV13" s="1"/>
      <c r="NKW13" s="1"/>
      <c r="NKX13" s="1"/>
      <c r="NKY13" s="1"/>
      <c r="NKZ13" s="1"/>
      <c r="NLA13" s="1"/>
      <c r="NLB13" s="1"/>
      <c r="NLC13" s="1"/>
      <c r="NLD13" s="1"/>
      <c r="NLE13" s="1"/>
      <c r="NLF13" s="1"/>
      <c r="NLG13" s="1"/>
      <c r="NLH13" s="1"/>
      <c r="NLI13" s="1"/>
      <c r="NLJ13" s="1"/>
      <c r="NLK13" s="1"/>
      <c r="NLL13" s="1"/>
      <c r="NLM13" s="1"/>
      <c r="NLN13" s="1"/>
      <c r="NLO13" s="1"/>
      <c r="NLP13" s="1"/>
      <c r="NLQ13" s="1"/>
      <c r="NLR13" s="1"/>
      <c r="NLS13" s="1"/>
      <c r="NLT13" s="1"/>
      <c r="NLU13" s="1"/>
      <c r="NLV13" s="1"/>
      <c r="NLW13" s="1"/>
      <c r="NLX13" s="1"/>
      <c r="NLY13" s="1"/>
      <c r="NLZ13" s="1"/>
      <c r="NMA13" s="1"/>
      <c r="NMB13" s="1"/>
      <c r="NMC13" s="1"/>
      <c r="NMD13" s="1"/>
      <c r="NME13" s="1"/>
      <c r="NMF13" s="1"/>
      <c r="NMG13" s="1"/>
      <c r="NMH13" s="1"/>
      <c r="NMI13" s="1"/>
      <c r="NMJ13" s="1"/>
      <c r="NMK13" s="1"/>
      <c r="NML13" s="1"/>
      <c r="NMM13" s="1"/>
      <c r="NMN13" s="1"/>
      <c r="NMO13" s="1"/>
      <c r="NMP13" s="1"/>
      <c r="NMQ13" s="1"/>
      <c r="NMR13" s="1"/>
      <c r="NMS13" s="1"/>
      <c r="NMT13" s="1"/>
      <c r="NMU13" s="1"/>
      <c r="NMV13" s="1"/>
      <c r="NMW13" s="1"/>
      <c r="NMX13" s="1"/>
      <c r="NMY13" s="1"/>
      <c r="NMZ13" s="1"/>
      <c r="NNA13" s="1"/>
      <c r="NNB13" s="1"/>
      <c r="NNC13" s="1"/>
      <c r="NND13" s="1"/>
      <c r="NNE13" s="1"/>
      <c r="NNF13" s="1"/>
      <c r="NNG13" s="1"/>
      <c r="NNH13" s="1"/>
      <c r="NNI13" s="1"/>
      <c r="NNJ13" s="1"/>
      <c r="NNK13" s="1"/>
      <c r="NNL13" s="1"/>
      <c r="NNM13" s="1"/>
      <c r="NNN13" s="1"/>
      <c r="NNO13" s="1"/>
      <c r="NNP13" s="1"/>
      <c r="NNQ13" s="1"/>
      <c r="NNR13" s="1"/>
      <c r="NNS13" s="1"/>
      <c r="NNT13" s="1"/>
      <c r="NNU13" s="1"/>
      <c r="NNV13" s="1"/>
      <c r="NNW13" s="1"/>
      <c r="NNX13" s="1"/>
      <c r="NNY13" s="1"/>
      <c r="NNZ13" s="1"/>
      <c r="NOA13" s="1"/>
      <c r="NOB13" s="1"/>
      <c r="NOC13" s="1"/>
      <c r="NOD13" s="1"/>
      <c r="NOE13" s="1"/>
      <c r="NOF13" s="1"/>
      <c r="NOG13" s="1"/>
      <c r="NOH13" s="1"/>
      <c r="NOI13" s="1"/>
      <c r="NOJ13" s="1"/>
      <c r="NOK13" s="1"/>
      <c r="NOL13" s="1"/>
      <c r="NOM13" s="1"/>
      <c r="NON13" s="1"/>
      <c r="NOO13" s="1"/>
      <c r="NOP13" s="1"/>
      <c r="NOQ13" s="1"/>
      <c r="NOR13" s="1"/>
      <c r="NOS13" s="1"/>
      <c r="NOT13" s="1"/>
      <c r="NOU13" s="1"/>
      <c r="NOV13" s="1"/>
      <c r="NOW13" s="1"/>
      <c r="NOX13" s="1"/>
      <c r="NOY13" s="1"/>
      <c r="NOZ13" s="1"/>
      <c r="NPA13" s="1"/>
      <c r="NPB13" s="1"/>
      <c r="NPC13" s="1"/>
      <c r="NPD13" s="1"/>
      <c r="NPE13" s="1"/>
      <c r="NPF13" s="1"/>
      <c r="NPG13" s="1"/>
      <c r="NPH13" s="1"/>
      <c r="NPI13" s="1"/>
      <c r="NPJ13" s="1"/>
      <c r="NPK13" s="1"/>
      <c r="NPL13" s="1"/>
      <c r="NPM13" s="1"/>
      <c r="NPN13" s="1"/>
      <c r="NPO13" s="1"/>
      <c r="NPP13" s="1"/>
      <c r="NPQ13" s="1"/>
      <c r="NPR13" s="1"/>
      <c r="NPS13" s="1"/>
      <c r="NPT13" s="1"/>
      <c r="NPU13" s="1"/>
      <c r="NPV13" s="1"/>
      <c r="NPW13" s="1"/>
      <c r="NPX13" s="1"/>
      <c r="NPY13" s="1"/>
      <c r="NPZ13" s="1"/>
      <c r="NQA13" s="1"/>
      <c r="NQB13" s="1"/>
      <c r="NQC13" s="1"/>
      <c r="NQD13" s="1"/>
      <c r="NQE13" s="1"/>
      <c r="NQF13" s="1"/>
      <c r="NQG13" s="1"/>
      <c r="NQH13" s="1"/>
      <c r="NQI13" s="1"/>
      <c r="NQJ13" s="1"/>
      <c r="NQK13" s="1"/>
      <c r="NQL13" s="1"/>
      <c r="NQM13" s="1"/>
      <c r="NQN13" s="1"/>
      <c r="NQO13" s="1"/>
      <c r="NQP13" s="1"/>
      <c r="NQQ13" s="1"/>
      <c r="NQR13" s="1"/>
      <c r="NQS13" s="1"/>
      <c r="NQT13" s="1"/>
      <c r="NQU13" s="1"/>
      <c r="NQV13" s="1"/>
      <c r="NQW13" s="1"/>
      <c r="NQX13" s="1"/>
      <c r="NQY13" s="1"/>
      <c r="NQZ13" s="1"/>
      <c r="NRA13" s="1"/>
      <c r="NRB13" s="1"/>
      <c r="NRC13" s="1"/>
      <c r="NRD13" s="1"/>
      <c r="NRE13" s="1"/>
      <c r="NRF13" s="1"/>
      <c r="NRG13" s="1"/>
      <c r="NRH13" s="1"/>
      <c r="NRI13" s="1"/>
      <c r="NRJ13" s="1"/>
      <c r="NRK13" s="1"/>
      <c r="NRL13" s="1"/>
      <c r="NRM13" s="1"/>
      <c r="NRN13" s="1"/>
      <c r="NRO13" s="1"/>
      <c r="NRP13" s="1"/>
      <c r="NRQ13" s="1"/>
      <c r="NRR13" s="1"/>
      <c r="NRS13" s="1"/>
      <c r="NRT13" s="1"/>
      <c r="NRU13" s="1"/>
      <c r="NRV13" s="1"/>
      <c r="NRW13" s="1"/>
      <c r="NRX13" s="1"/>
      <c r="NRY13" s="1"/>
      <c r="NRZ13" s="1"/>
      <c r="NSA13" s="1"/>
      <c r="NSB13" s="1"/>
      <c r="NSC13" s="1"/>
      <c r="NSD13" s="1"/>
      <c r="NSE13" s="1"/>
      <c r="NSF13" s="1"/>
      <c r="NSG13" s="1"/>
      <c r="NSH13" s="1"/>
      <c r="NSI13" s="1"/>
      <c r="NSJ13" s="1"/>
      <c r="NSK13" s="1"/>
      <c r="NSL13" s="1"/>
      <c r="NSM13" s="1"/>
      <c r="NSN13" s="1"/>
      <c r="NSO13" s="1"/>
      <c r="NSP13" s="1"/>
      <c r="NSQ13" s="1"/>
      <c r="NSR13" s="1"/>
      <c r="NSS13" s="1"/>
      <c r="NST13" s="1"/>
      <c r="NSU13" s="1"/>
      <c r="NSV13" s="1"/>
      <c r="NSW13" s="1"/>
      <c r="NSX13" s="1"/>
      <c r="NSY13" s="1"/>
      <c r="NSZ13" s="1"/>
      <c r="NTA13" s="1"/>
      <c r="NTB13" s="1"/>
      <c r="NTC13" s="1"/>
      <c r="NTD13" s="1"/>
      <c r="NTE13" s="1"/>
      <c r="NTF13" s="1"/>
      <c r="NTG13" s="1"/>
      <c r="NTH13" s="1"/>
      <c r="NTI13" s="1"/>
      <c r="NTJ13" s="1"/>
      <c r="NTK13" s="1"/>
      <c r="NTL13" s="1"/>
      <c r="NTM13" s="1"/>
      <c r="NTN13" s="1"/>
      <c r="NTO13" s="1"/>
      <c r="NTP13" s="1"/>
      <c r="NTQ13" s="1"/>
      <c r="NTR13" s="1"/>
      <c r="NTS13" s="1"/>
      <c r="NTT13" s="1"/>
      <c r="NTU13" s="1"/>
      <c r="NTV13" s="1"/>
      <c r="NTW13" s="1"/>
      <c r="NTX13" s="1"/>
      <c r="NTY13" s="1"/>
      <c r="NTZ13" s="1"/>
      <c r="NUA13" s="1"/>
      <c r="NUB13" s="1"/>
      <c r="NUC13" s="1"/>
      <c r="NUD13" s="1"/>
      <c r="NUE13" s="1"/>
      <c r="NUF13" s="1"/>
      <c r="NUG13" s="1"/>
      <c r="NUH13" s="1"/>
      <c r="NUI13" s="1"/>
      <c r="NUJ13" s="1"/>
      <c r="NUK13" s="1"/>
      <c r="NUL13" s="1"/>
      <c r="NUM13" s="1"/>
      <c r="NUN13" s="1"/>
      <c r="NUO13" s="1"/>
      <c r="NUP13" s="1"/>
      <c r="NUQ13" s="1"/>
      <c r="NUR13" s="1"/>
      <c r="NUS13" s="1"/>
      <c r="NUT13" s="1"/>
      <c r="NUU13" s="1"/>
      <c r="NUV13" s="1"/>
      <c r="NUW13" s="1"/>
      <c r="NUX13" s="1"/>
      <c r="NUY13" s="1"/>
      <c r="NUZ13" s="1"/>
      <c r="NVA13" s="1"/>
      <c r="NVB13" s="1"/>
      <c r="NVC13" s="1"/>
      <c r="NVD13" s="1"/>
      <c r="NVE13" s="1"/>
      <c r="NVF13" s="1"/>
      <c r="NVG13" s="1"/>
      <c r="NVH13" s="1"/>
      <c r="NVI13" s="1"/>
      <c r="NVJ13" s="1"/>
      <c r="NVK13" s="1"/>
      <c r="NVL13" s="1"/>
      <c r="NVM13" s="1"/>
      <c r="NVN13" s="1"/>
      <c r="NVO13" s="1"/>
      <c r="NVP13" s="1"/>
      <c r="NVQ13" s="1"/>
      <c r="NVR13" s="1"/>
      <c r="NVS13" s="1"/>
      <c r="NVT13" s="1"/>
      <c r="NVU13" s="1"/>
      <c r="NVV13" s="1"/>
      <c r="NVW13" s="1"/>
      <c r="NVX13" s="1"/>
      <c r="NVY13" s="1"/>
      <c r="NVZ13" s="1"/>
      <c r="NWA13" s="1"/>
      <c r="NWB13" s="1"/>
      <c r="NWC13" s="1"/>
      <c r="NWD13" s="1"/>
      <c r="NWE13" s="1"/>
      <c r="NWF13" s="1"/>
      <c r="NWG13" s="1"/>
      <c r="NWH13" s="1"/>
      <c r="NWI13" s="1"/>
      <c r="NWJ13" s="1"/>
      <c r="NWK13" s="1"/>
      <c r="NWL13" s="1"/>
      <c r="NWM13" s="1"/>
      <c r="NWN13" s="1"/>
      <c r="NWO13" s="1"/>
      <c r="NWP13" s="1"/>
      <c r="NWQ13" s="1"/>
      <c r="NWR13" s="1"/>
      <c r="NWS13" s="1"/>
      <c r="NWT13" s="1"/>
      <c r="NWU13" s="1"/>
      <c r="NWV13" s="1"/>
      <c r="NWW13" s="1"/>
      <c r="NWX13" s="1"/>
      <c r="NWY13" s="1"/>
      <c r="NWZ13" s="1"/>
      <c r="NXA13" s="1"/>
      <c r="NXB13" s="1"/>
      <c r="NXC13" s="1"/>
      <c r="NXD13" s="1"/>
      <c r="NXE13" s="1"/>
      <c r="NXF13" s="1"/>
      <c r="NXG13" s="1"/>
      <c r="NXH13" s="1"/>
      <c r="NXI13" s="1"/>
      <c r="NXJ13" s="1"/>
      <c r="NXK13" s="1"/>
      <c r="NXL13" s="1"/>
      <c r="NXM13" s="1"/>
      <c r="NXN13" s="1"/>
      <c r="NXO13" s="1"/>
      <c r="NXP13" s="1"/>
      <c r="NXQ13" s="1"/>
      <c r="NXR13" s="1"/>
      <c r="NXS13" s="1"/>
      <c r="NXT13" s="1"/>
      <c r="NXU13" s="1"/>
      <c r="NXV13" s="1"/>
      <c r="NXW13" s="1"/>
      <c r="NXX13" s="1"/>
      <c r="NXY13" s="1"/>
      <c r="NXZ13" s="1"/>
      <c r="NYA13" s="1"/>
      <c r="NYB13" s="1"/>
      <c r="NYC13" s="1"/>
      <c r="NYD13" s="1"/>
      <c r="NYE13" s="1"/>
      <c r="NYF13" s="1"/>
      <c r="NYG13" s="1"/>
      <c r="NYH13" s="1"/>
      <c r="NYI13" s="1"/>
      <c r="NYJ13" s="1"/>
      <c r="NYK13" s="1"/>
      <c r="NYL13" s="1"/>
      <c r="NYM13" s="1"/>
      <c r="NYN13" s="1"/>
      <c r="NYO13" s="1"/>
      <c r="NYP13" s="1"/>
      <c r="NYQ13" s="1"/>
      <c r="NYR13" s="1"/>
      <c r="NYS13" s="1"/>
      <c r="NYT13" s="1"/>
      <c r="NYU13" s="1"/>
      <c r="NYV13" s="1"/>
      <c r="NYW13" s="1"/>
      <c r="NYX13" s="1"/>
      <c r="NYY13" s="1"/>
      <c r="NYZ13" s="1"/>
      <c r="NZA13" s="1"/>
      <c r="NZB13" s="1"/>
      <c r="NZC13" s="1"/>
      <c r="NZD13" s="1"/>
      <c r="NZE13" s="1"/>
      <c r="NZF13" s="1"/>
      <c r="NZG13" s="1"/>
      <c r="NZH13" s="1"/>
      <c r="NZI13" s="1"/>
      <c r="NZJ13" s="1"/>
      <c r="NZK13" s="1"/>
      <c r="NZL13" s="1"/>
      <c r="NZM13" s="1"/>
      <c r="NZN13" s="1"/>
      <c r="NZO13" s="1"/>
      <c r="NZP13" s="1"/>
      <c r="NZQ13" s="1"/>
      <c r="NZR13" s="1"/>
      <c r="NZS13" s="1"/>
      <c r="NZT13" s="1"/>
      <c r="NZU13" s="1"/>
      <c r="NZV13" s="1"/>
      <c r="NZW13" s="1"/>
      <c r="NZX13" s="1"/>
      <c r="NZY13" s="1"/>
      <c r="NZZ13" s="1"/>
      <c r="OAA13" s="1"/>
      <c r="OAB13" s="1"/>
      <c r="OAC13" s="1"/>
      <c r="OAD13" s="1"/>
      <c r="OAE13" s="1"/>
      <c r="OAF13" s="1"/>
      <c r="OAG13" s="1"/>
      <c r="OAH13" s="1"/>
      <c r="OAI13" s="1"/>
      <c r="OAJ13" s="1"/>
      <c r="OAK13" s="1"/>
      <c r="OAL13" s="1"/>
      <c r="OAM13" s="1"/>
      <c r="OAN13" s="1"/>
      <c r="OAO13" s="1"/>
      <c r="OAP13" s="1"/>
      <c r="OAQ13" s="1"/>
      <c r="OAR13" s="1"/>
      <c r="OAS13" s="1"/>
      <c r="OAT13" s="1"/>
      <c r="OAU13" s="1"/>
      <c r="OAV13" s="1"/>
      <c r="OAW13" s="1"/>
      <c r="OAX13" s="1"/>
      <c r="OAY13" s="1"/>
      <c r="OAZ13" s="1"/>
      <c r="OBA13" s="1"/>
      <c r="OBB13" s="1"/>
      <c r="OBC13" s="1"/>
      <c r="OBD13" s="1"/>
      <c r="OBE13" s="1"/>
      <c r="OBF13" s="1"/>
      <c r="OBG13" s="1"/>
      <c r="OBH13" s="1"/>
      <c r="OBI13" s="1"/>
      <c r="OBJ13" s="1"/>
      <c r="OBK13" s="1"/>
      <c r="OBL13" s="1"/>
      <c r="OBM13" s="1"/>
      <c r="OBN13" s="1"/>
      <c r="OBO13" s="1"/>
      <c r="OBP13" s="1"/>
      <c r="OBQ13" s="1"/>
      <c r="OBR13" s="1"/>
      <c r="OBS13" s="1"/>
      <c r="OBT13" s="1"/>
      <c r="OBU13" s="1"/>
      <c r="OBV13" s="1"/>
      <c r="OBW13" s="1"/>
      <c r="OBX13" s="1"/>
      <c r="OBY13" s="1"/>
      <c r="OBZ13" s="1"/>
      <c r="OCA13" s="1"/>
      <c r="OCB13" s="1"/>
      <c r="OCC13" s="1"/>
      <c r="OCD13" s="1"/>
      <c r="OCE13" s="1"/>
      <c r="OCF13" s="1"/>
      <c r="OCG13" s="1"/>
      <c r="OCH13" s="1"/>
      <c r="OCI13" s="1"/>
      <c r="OCJ13" s="1"/>
      <c r="OCK13" s="1"/>
      <c r="OCL13" s="1"/>
      <c r="OCM13" s="1"/>
      <c r="OCN13" s="1"/>
      <c r="OCO13" s="1"/>
      <c r="OCP13" s="1"/>
      <c r="OCQ13" s="1"/>
      <c r="OCR13" s="1"/>
      <c r="OCS13" s="1"/>
      <c r="OCT13" s="1"/>
      <c r="OCU13" s="1"/>
      <c r="OCV13" s="1"/>
      <c r="OCW13" s="1"/>
      <c r="OCX13" s="1"/>
      <c r="OCY13" s="1"/>
      <c r="OCZ13" s="1"/>
      <c r="ODA13" s="1"/>
      <c r="ODB13" s="1"/>
      <c r="ODC13" s="1"/>
      <c r="ODD13" s="1"/>
      <c r="ODE13" s="1"/>
      <c r="ODF13" s="1"/>
      <c r="ODG13" s="1"/>
      <c r="ODH13" s="1"/>
      <c r="ODI13" s="1"/>
      <c r="ODJ13" s="1"/>
      <c r="ODK13" s="1"/>
      <c r="ODL13" s="1"/>
      <c r="ODM13" s="1"/>
      <c r="ODN13" s="1"/>
      <c r="ODO13" s="1"/>
      <c r="ODP13" s="1"/>
      <c r="ODQ13" s="1"/>
      <c r="ODR13" s="1"/>
      <c r="ODS13" s="1"/>
      <c r="ODT13" s="1"/>
      <c r="ODU13" s="1"/>
      <c r="ODV13" s="1"/>
      <c r="ODW13" s="1"/>
      <c r="ODX13" s="1"/>
      <c r="ODY13" s="1"/>
      <c r="ODZ13" s="1"/>
      <c r="OEA13" s="1"/>
      <c r="OEB13" s="1"/>
      <c r="OEC13" s="1"/>
      <c r="OED13" s="1"/>
      <c r="OEE13" s="1"/>
      <c r="OEF13" s="1"/>
      <c r="OEG13" s="1"/>
      <c r="OEH13" s="1"/>
      <c r="OEI13" s="1"/>
      <c r="OEJ13" s="1"/>
      <c r="OEK13" s="1"/>
      <c r="OEL13" s="1"/>
      <c r="OEM13" s="1"/>
      <c r="OEN13" s="1"/>
      <c r="OEO13" s="1"/>
      <c r="OEP13" s="1"/>
      <c r="OEQ13" s="1"/>
      <c r="OER13" s="1"/>
      <c r="OES13" s="1"/>
      <c r="OET13" s="1"/>
      <c r="OEU13" s="1"/>
      <c r="OEV13" s="1"/>
      <c r="OEW13" s="1"/>
      <c r="OEX13" s="1"/>
      <c r="OEY13" s="1"/>
      <c r="OEZ13" s="1"/>
      <c r="OFA13" s="1"/>
      <c r="OFB13" s="1"/>
      <c r="OFC13" s="1"/>
      <c r="OFD13" s="1"/>
      <c r="OFE13" s="1"/>
      <c r="OFF13" s="1"/>
      <c r="OFG13" s="1"/>
      <c r="OFH13" s="1"/>
      <c r="OFI13" s="1"/>
      <c r="OFJ13" s="1"/>
      <c r="OFK13" s="1"/>
      <c r="OFL13" s="1"/>
      <c r="OFM13" s="1"/>
      <c r="OFN13" s="1"/>
      <c r="OFO13" s="1"/>
      <c r="OFP13" s="1"/>
      <c r="OFQ13" s="1"/>
      <c r="OFR13" s="1"/>
      <c r="OFS13" s="1"/>
      <c r="OFT13" s="1"/>
      <c r="OFU13" s="1"/>
      <c r="OFV13" s="1"/>
      <c r="OFW13" s="1"/>
      <c r="OFX13" s="1"/>
      <c r="OFY13" s="1"/>
      <c r="OFZ13" s="1"/>
      <c r="OGA13" s="1"/>
      <c r="OGB13" s="1"/>
      <c r="OGC13" s="1"/>
      <c r="OGD13" s="1"/>
      <c r="OGE13" s="1"/>
      <c r="OGF13" s="1"/>
      <c r="OGG13" s="1"/>
      <c r="OGH13" s="1"/>
      <c r="OGI13" s="1"/>
      <c r="OGJ13" s="1"/>
      <c r="OGK13" s="1"/>
      <c r="OGL13" s="1"/>
      <c r="OGM13" s="1"/>
      <c r="OGN13" s="1"/>
      <c r="OGO13" s="1"/>
      <c r="OGP13" s="1"/>
      <c r="OGQ13" s="1"/>
      <c r="OGR13" s="1"/>
      <c r="OGS13" s="1"/>
      <c r="OGT13" s="1"/>
      <c r="OGU13" s="1"/>
      <c r="OGV13" s="1"/>
      <c r="OGW13" s="1"/>
      <c r="OGX13" s="1"/>
      <c r="OGY13" s="1"/>
      <c r="OGZ13" s="1"/>
      <c r="OHA13" s="1"/>
      <c r="OHB13" s="1"/>
      <c r="OHC13" s="1"/>
      <c r="OHD13" s="1"/>
      <c r="OHE13" s="1"/>
      <c r="OHF13" s="1"/>
      <c r="OHG13" s="1"/>
      <c r="OHH13" s="1"/>
      <c r="OHI13" s="1"/>
      <c r="OHJ13" s="1"/>
      <c r="OHK13" s="1"/>
      <c r="OHL13" s="1"/>
      <c r="OHM13" s="1"/>
      <c r="OHN13" s="1"/>
      <c r="OHO13" s="1"/>
      <c r="OHP13" s="1"/>
      <c r="OHQ13" s="1"/>
      <c r="OHR13" s="1"/>
      <c r="OHS13" s="1"/>
      <c r="OHT13" s="1"/>
      <c r="OHU13" s="1"/>
      <c r="OHV13" s="1"/>
      <c r="OHW13" s="1"/>
      <c r="OHX13" s="1"/>
      <c r="OHY13" s="1"/>
      <c r="OHZ13" s="1"/>
      <c r="OIA13" s="1"/>
      <c r="OIB13" s="1"/>
      <c r="OIC13" s="1"/>
      <c r="OID13" s="1"/>
      <c r="OIE13" s="1"/>
      <c r="OIF13" s="1"/>
      <c r="OIG13" s="1"/>
      <c r="OIH13" s="1"/>
      <c r="OII13" s="1"/>
      <c r="OIJ13" s="1"/>
      <c r="OIK13" s="1"/>
      <c r="OIL13" s="1"/>
      <c r="OIM13" s="1"/>
      <c r="OIN13" s="1"/>
      <c r="OIO13" s="1"/>
      <c r="OIP13" s="1"/>
      <c r="OIQ13" s="1"/>
      <c r="OIR13" s="1"/>
      <c r="OIS13" s="1"/>
      <c r="OIT13" s="1"/>
      <c r="OIU13" s="1"/>
      <c r="OIV13" s="1"/>
      <c r="OIW13" s="1"/>
      <c r="OIX13" s="1"/>
      <c r="OIY13" s="1"/>
      <c r="OIZ13" s="1"/>
      <c r="OJA13" s="1"/>
      <c r="OJB13" s="1"/>
      <c r="OJC13" s="1"/>
      <c r="OJD13" s="1"/>
      <c r="OJE13" s="1"/>
      <c r="OJF13" s="1"/>
      <c r="OJG13" s="1"/>
      <c r="OJH13" s="1"/>
      <c r="OJI13" s="1"/>
      <c r="OJJ13" s="1"/>
      <c r="OJK13" s="1"/>
      <c r="OJL13" s="1"/>
      <c r="OJM13" s="1"/>
      <c r="OJN13" s="1"/>
      <c r="OJO13" s="1"/>
      <c r="OJP13" s="1"/>
      <c r="OJQ13" s="1"/>
      <c r="OJR13" s="1"/>
      <c r="OJS13" s="1"/>
      <c r="OJT13" s="1"/>
      <c r="OJU13" s="1"/>
      <c r="OJV13" s="1"/>
      <c r="OJW13" s="1"/>
      <c r="OJX13" s="1"/>
      <c r="OJY13" s="1"/>
      <c r="OJZ13" s="1"/>
      <c r="OKA13" s="1"/>
      <c r="OKB13" s="1"/>
      <c r="OKC13" s="1"/>
      <c r="OKD13" s="1"/>
      <c r="OKE13" s="1"/>
      <c r="OKF13" s="1"/>
      <c r="OKG13" s="1"/>
      <c r="OKH13" s="1"/>
      <c r="OKI13" s="1"/>
      <c r="OKJ13" s="1"/>
      <c r="OKK13" s="1"/>
      <c r="OKL13" s="1"/>
      <c r="OKM13" s="1"/>
      <c r="OKN13" s="1"/>
      <c r="OKO13" s="1"/>
      <c r="OKP13" s="1"/>
      <c r="OKQ13" s="1"/>
      <c r="OKR13" s="1"/>
      <c r="OKS13" s="1"/>
      <c r="OKT13" s="1"/>
      <c r="OKU13" s="1"/>
      <c r="OKV13" s="1"/>
      <c r="OKW13" s="1"/>
      <c r="OKX13" s="1"/>
      <c r="OKY13" s="1"/>
      <c r="OKZ13" s="1"/>
      <c r="OLA13" s="1"/>
      <c r="OLB13" s="1"/>
      <c r="OLC13" s="1"/>
      <c r="OLD13" s="1"/>
      <c r="OLE13" s="1"/>
      <c r="OLF13" s="1"/>
      <c r="OLG13" s="1"/>
      <c r="OLH13" s="1"/>
      <c r="OLI13" s="1"/>
      <c r="OLJ13" s="1"/>
      <c r="OLK13" s="1"/>
      <c r="OLL13" s="1"/>
      <c r="OLM13" s="1"/>
      <c r="OLN13" s="1"/>
      <c r="OLO13" s="1"/>
      <c r="OLP13" s="1"/>
      <c r="OLQ13" s="1"/>
      <c r="OLR13" s="1"/>
      <c r="OLS13" s="1"/>
      <c r="OLT13" s="1"/>
      <c r="OLU13" s="1"/>
      <c r="OLV13" s="1"/>
      <c r="OLW13" s="1"/>
      <c r="OLX13" s="1"/>
      <c r="OLY13" s="1"/>
      <c r="OLZ13" s="1"/>
      <c r="OMA13" s="1"/>
      <c r="OMB13" s="1"/>
      <c r="OMC13" s="1"/>
      <c r="OMD13" s="1"/>
      <c r="OME13" s="1"/>
      <c r="OMF13" s="1"/>
      <c r="OMG13" s="1"/>
      <c r="OMH13" s="1"/>
      <c r="OMI13" s="1"/>
      <c r="OMJ13" s="1"/>
      <c r="OMK13" s="1"/>
      <c r="OML13" s="1"/>
      <c r="OMM13" s="1"/>
      <c r="OMN13" s="1"/>
      <c r="OMO13" s="1"/>
      <c r="OMP13" s="1"/>
      <c r="OMQ13" s="1"/>
      <c r="OMR13" s="1"/>
      <c r="OMS13" s="1"/>
      <c r="OMT13" s="1"/>
      <c r="OMU13" s="1"/>
      <c r="OMV13" s="1"/>
      <c r="OMW13" s="1"/>
      <c r="OMX13" s="1"/>
      <c r="OMY13" s="1"/>
      <c r="OMZ13" s="1"/>
      <c r="ONA13" s="1"/>
      <c r="ONB13" s="1"/>
      <c r="ONC13" s="1"/>
      <c r="OND13" s="1"/>
      <c r="ONE13" s="1"/>
      <c r="ONF13" s="1"/>
      <c r="ONG13" s="1"/>
      <c r="ONH13" s="1"/>
      <c r="ONI13" s="1"/>
      <c r="ONJ13" s="1"/>
      <c r="ONK13" s="1"/>
      <c r="ONL13" s="1"/>
      <c r="ONM13" s="1"/>
      <c r="ONN13" s="1"/>
      <c r="ONO13" s="1"/>
      <c r="ONP13" s="1"/>
      <c r="ONQ13" s="1"/>
      <c r="ONR13" s="1"/>
      <c r="ONS13" s="1"/>
      <c r="ONT13" s="1"/>
      <c r="ONU13" s="1"/>
      <c r="ONV13" s="1"/>
      <c r="ONW13" s="1"/>
      <c r="ONX13" s="1"/>
      <c r="ONY13" s="1"/>
      <c r="ONZ13" s="1"/>
      <c r="OOA13" s="1"/>
      <c r="OOB13" s="1"/>
      <c r="OOC13" s="1"/>
      <c r="OOD13" s="1"/>
      <c r="OOE13" s="1"/>
      <c r="OOF13" s="1"/>
      <c r="OOG13" s="1"/>
      <c r="OOH13" s="1"/>
      <c r="OOI13" s="1"/>
      <c r="OOJ13" s="1"/>
      <c r="OOK13" s="1"/>
      <c r="OOL13" s="1"/>
      <c r="OOM13" s="1"/>
      <c r="OON13" s="1"/>
      <c r="OOO13" s="1"/>
      <c r="OOP13" s="1"/>
      <c r="OOQ13" s="1"/>
      <c r="OOR13" s="1"/>
      <c r="OOS13" s="1"/>
      <c r="OOT13" s="1"/>
      <c r="OOU13" s="1"/>
      <c r="OOV13" s="1"/>
      <c r="OOW13" s="1"/>
      <c r="OOX13" s="1"/>
      <c r="OOY13" s="1"/>
      <c r="OOZ13" s="1"/>
      <c r="OPA13" s="1"/>
      <c r="OPB13" s="1"/>
      <c r="OPC13" s="1"/>
      <c r="OPD13" s="1"/>
      <c r="OPE13" s="1"/>
      <c r="OPF13" s="1"/>
      <c r="OPG13" s="1"/>
      <c r="OPH13" s="1"/>
      <c r="OPI13" s="1"/>
      <c r="OPJ13" s="1"/>
      <c r="OPK13" s="1"/>
      <c r="OPL13" s="1"/>
      <c r="OPM13" s="1"/>
      <c r="OPN13" s="1"/>
      <c r="OPO13" s="1"/>
      <c r="OPP13" s="1"/>
      <c r="OPQ13" s="1"/>
      <c r="OPR13" s="1"/>
      <c r="OPS13" s="1"/>
      <c r="OPT13" s="1"/>
      <c r="OPU13" s="1"/>
      <c r="OPV13" s="1"/>
      <c r="OPW13" s="1"/>
      <c r="OPX13" s="1"/>
      <c r="OPY13" s="1"/>
      <c r="OPZ13" s="1"/>
      <c r="OQA13" s="1"/>
      <c r="OQB13" s="1"/>
      <c r="OQC13" s="1"/>
      <c r="OQD13" s="1"/>
      <c r="OQE13" s="1"/>
      <c r="OQF13" s="1"/>
      <c r="OQG13" s="1"/>
      <c r="OQH13" s="1"/>
      <c r="OQI13" s="1"/>
      <c r="OQJ13" s="1"/>
      <c r="OQK13" s="1"/>
      <c r="OQL13" s="1"/>
      <c r="OQM13" s="1"/>
      <c r="OQN13" s="1"/>
      <c r="OQO13" s="1"/>
      <c r="OQP13" s="1"/>
      <c r="OQQ13" s="1"/>
      <c r="OQR13" s="1"/>
      <c r="OQS13" s="1"/>
      <c r="OQT13" s="1"/>
      <c r="OQU13" s="1"/>
      <c r="OQV13" s="1"/>
      <c r="OQW13" s="1"/>
      <c r="OQX13" s="1"/>
      <c r="OQY13" s="1"/>
      <c r="OQZ13" s="1"/>
      <c r="ORA13" s="1"/>
      <c r="ORB13" s="1"/>
      <c r="ORC13" s="1"/>
      <c r="ORD13" s="1"/>
      <c r="ORE13" s="1"/>
      <c r="ORF13" s="1"/>
      <c r="ORG13" s="1"/>
      <c r="ORH13" s="1"/>
      <c r="ORI13" s="1"/>
      <c r="ORJ13" s="1"/>
      <c r="ORK13" s="1"/>
      <c r="ORL13" s="1"/>
      <c r="ORM13" s="1"/>
      <c r="ORN13" s="1"/>
      <c r="ORO13" s="1"/>
      <c r="ORP13" s="1"/>
      <c r="ORQ13" s="1"/>
      <c r="ORR13" s="1"/>
      <c r="ORS13" s="1"/>
      <c r="ORT13" s="1"/>
      <c r="ORU13" s="1"/>
      <c r="ORV13" s="1"/>
      <c r="ORW13" s="1"/>
      <c r="ORX13" s="1"/>
      <c r="ORY13" s="1"/>
      <c r="ORZ13" s="1"/>
      <c r="OSA13" s="1"/>
      <c r="OSB13" s="1"/>
      <c r="OSC13" s="1"/>
      <c r="OSD13" s="1"/>
      <c r="OSE13" s="1"/>
      <c r="OSF13" s="1"/>
      <c r="OSG13" s="1"/>
      <c r="OSH13" s="1"/>
      <c r="OSI13" s="1"/>
      <c r="OSJ13" s="1"/>
      <c r="OSK13" s="1"/>
      <c r="OSL13" s="1"/>
      <c r="OSM13" s="1"/>
      <c r="OSN13" s="1"/>
      <c r="OSO13" s="1"/>
      <c r="OSP13" s="1"/>
      <c r="OSQ13" s="1"/>
      <c r="OSR13" s="1"/>
      <c r="OSS13" s="1"/>
      <c r="OST13" s="1"/>
      <c r="OSU13" s="1"/>
      <c r="OSV13" s="1"/>
      <c r="OSW13" s="1"/>
      <c r="OSX13" s="1"/>
      <c r="OSY13" s="1"/>
      <c r="OSZ13" s="1"/>
      <c r="OTA13" s="1"/>
      <c r="OTB13" s="1"/>
      <c r="OTC13" s="1"/>
      <c r="OTD13" s="1"/>
      <c r="OTE13" s="1"/>
      <c r="OTF13" s="1"/>
      <c r="OTG13" s="1"/>
      <c r="OTH13" s="1"/>
      <c r="OTI13" s="1"/>
      <c r="OTJ13" s="1"/>
      <c r="OTK13" s="1"/>
      <c r="OTL13" s="1"/>
      <c r="OTM13" s="1"/>
      <c r="OTN13" s="1"/>
      <c r="OTO13" s="1"/>
      <c r="OTP13" s="1"/>
      <c r="OTQ13" s="1"/>
      <c r="OTR13" s="1"/>
      <c r="OTS13" s="1"/>
      <c r="OTT13" s="1"/>
      <c r="OTU13" s="1"/>
      <c r="OTV13" s="1"/>
      <c r="OTW13" s="1"/>
      <c r="OTX13" s="1"/>
      <c r="OTY13" s="1"/>
      <c r="OTZ13" s="1"/>
      <c r="OUA13" s="1"/>
      <c r="OUB13" s="1"/>
      <c r="OUC13" s="1"/>
      <c r="OUD13" s="1"/>
      <c r="OUE13" s="1"/>
      <c r="OUF13" s="1"/>
      <c r="OUG13" s="1"/>
      <c r="OUH13" s="1"/>
      <c r="OUI13" s="1"/>
      <c r="OUJ13" s="1"/>
      <c r="OUK13" s="1"/>
      <c r="OUL13" s="1"/>
      <c r="OUM13" s="1"/>
      <c r="OUN13" s="1"/>
      <c r="OUO13" s="1"/>
      <c r="OUP13" s="1"/>
      <c r="OUQ13" s="1"/>
      <c r="OUR13" s="1"/>
      <c r="OUS13" s="1"/>
      <c r="OUT13" s="1"/>
      <c r="OUU13" s="1"/>
      <c r="OUV13" s="1"/>
      <c r="OUW13" s="1"/>
      <c r="OUX13" s="1"/>
      <c r="OUY13" s="1"/>
      <c r="OUZ13" s="1"/>
      <c r="OVA13" s="1"/>
      <c r="OVB13" s="1"/>
      <c r="OVC13" s="1"/>
      <c r="OVD13" s="1"/>
      <c r="OVE13" s="1"/>
      <c r="OVF13" s="1"/>
      <c r="OVG13" s="1"/>
      <c r="OVH13" s="1"/>
      <c r="OVI13" s="1"/>
      <c r="OVJ13" s="1"/>
      <c r="OVK13" s="1"/>
      <c r="OVL13" s="1"/>
      <c r="OVM13" s="1"/>
      <c r="OVN13" s="1"/>
      <c r="OVO13" s="1"/>
      <c r="OVP13" s="1"/>
      <c r="OVQ13" s="1"/>
      <c r="OVR13" s="1"/>
      <c r="OVS13" s="1"/>
      <c r="OVT13" s="1"/>
      <c r="OVU13" s="1"/>
      <c r="OVV13" s="1"/>
      <c r="OVW13" s="1"/>
      <c r="OVX13" s="1"/>
      <c r="OVY13" s="1"/>
      <c r="OVZ13" s="1"/>
      <c r="OWA13" s="1"/>
      <c r="OWB13" s="1"/>
      <c r="OWC13" s="1"/>
      <c r="OWD13" s="1"/>
      <c r="OWE13" s="1"/>
      <c r="OWF13" s="1"/>
      <c r="OWG13" s="1"/>
      <c r="OWH13" s="1"/>
      <c r="OWI13" s="1"/>
      <c r="OWJ13" s="1"/>
      <c r="OWK13" s="1"/>
      <c r="OWL13" s="1"/>
      <c r="OWM13" s="1"/>
      <c r="OWN13" s="1"/>
      <c r="OWO13" s="1"/>
      <c r="OWP13" s="1"/>
      <c r="OWQ13" s="1"/>
      <c r="OWR13" s="1"/>
      <c r="OWS13" s="1"/>
      <c r="OWT13" s="1"/>
      <c r="OWU13" s="1"/>
      <c r="OWV13" s="1"/>
      <c r="OWW13" s="1"/>
      <c r="OWX13" s="1"/>
      <c r="OWY13" s="1"/>
      <c r="OWZ13" s="1"/>
      <c r="OXA13" s="1"/>
      <c r="OXB13" s="1"/>
      <c r="OXC13" s="1"/>
      <c r="OXD13" s="1"/>
      <c r="OXE13" s="1"/>
      <c r="OXF13" s="1"/>
      <c r="OXG13" s="1"/>
      <c r="OXH13" s="1"/>
      <c r="OXI13" s="1"/>
      <c r="OXJ13" s="1"/>
      <c r="OXK13" s="1"/>
      <c r="OXL13" s="1"/>
      <c r="OXM13" s="1"/>
      <c r="OXN13" s="1"/>
      <c r="OXO13" s="1"/>
      <c r="OXP13" s="1"/>
      <c r="OXQ13" s="1"/>
      <c r="OXR13" s="1"/>
      <c r="OXS13" s="1"/>
      <c r="OXT13" s="1"/>
      <c r="OXU13" s="1"/>
      <c r="OXV13" s="1"/>
      <c r="OXW13" s="1"/>
      <c r="OXX13" s="1"/>
      <c r="OXY13" s="1"/>
      <c r="OXZ13" s="1"/>
      <c r="OYA13" s="1"/>
      <c r="OYB13" s="1"/>
      <c r="OYC13" s="1"/>
      <c r="OYD13" s="1"/>
      <c r="OYE13" s="1"/>
      <c r="OYF13" s="1"/>
      <c r="OYG13" s="1"/>
      <c r="OYH13" s="1"/>
      <c r="OYI13" s="1"/>
      <c r="OYJ13" s="1"/>
      <c r="OYK13" s="1"/>
      <c r="OYL13" s="1"/>
      <c r="OYM13" s="1"/>
      <c r="OYN13" s="1"/>
      <c r="OYO13" s="1"/>
      <c r="OYP13" s="1"/>
      <c r="OYQ13" s="1"/>
      <c r="OYR13" s="1"/>
      <c r="OYS13" s="1"/>
      <c r="OYT13" s="1"/>
      <c r="OYU13" s="1"/>
      <c r="OYV13" s="1"/>
      <c r="OYW13" s="1"/>
      <c r="OYX13" s="1"/>
      <c r="OYY13" s="1"/>
      <c r="OYZ13" s="1"/>
      <c r="OZA13" s="1"/>
      <c r="OZB13" s="1"/>
      <c r="OZC13" s="1"/>
      <c r="OZD13" s="1"/>
      <c r="OZE13" s="1"/>
      <c r="OZF13" s="1"/>
      <c r="OZG13" s="1"/>
      <c r="OZH13" s="1"/>
      <c r="OZI13" s="1"/>
      <c r="OZJ13" s="1"/>
      <c r="OZK13" s="1"/>
      <c r="OZL13" s="1"/>
      <c r="OZM13" s="1"/>
      <c r="OZN13" s="1"/>
      <c r="OZO13" s="1"/>
      <c r="OZP13" s="1"/>
      <c r="OZQ13" s="1"/>
      <c r="OZR13" s="1"/>
      <c r="OZS13" s="1"/>
      <c r="OZT13" s="1"/>
      <c r="OZU13" s="1"/>
      <c r="OZV13" s="1"/>
      <c r="OZW13" s="1"/>
      <c r="OZX13" s="1"/>
      <c r="OZY13" s="1"/>
      <c r="OZZ13" s="1"/>
      <c r="PAA13" s="1"/>
      <c r="PAB13" s="1"/>
      <c r="PAC13" s="1"/>
      <c r="PAD13" s="1"/>
      <c r="PAE13" s="1"/>
      <c r="PAF13" s="1"/>
      <c r="PAG13" s="1"/>
      <c r="PAH13" s="1"/>
      <c r="PAI13" s="1"/>
      <c r="PAJ13" s="1"/>
      <c r="PAK13" s="1"/>
      <c r="PAL13" s="1"/>
      <c r="PAM13" s="1"/>
      <c r="PAN13" s="1"/>
      <c r="PAO13" s="1"/>
      <c r="PAP13" s="1"/>
      <c r="PAQ13" s="1"/>
      <c r="PAR13" s="1"/>
      <c r="PAS13" s="1"/>
      <c r="PAT13" s="1"/>
      <c r="PAU13" s="1"/>
      <c r="PAV13" s="1"/>
      <c r="PAW13" s="1"/>
      <c r="PAX13" s="1"/>
      <c r="PAY13" s="1"/>
      <c r="PAZ13" s="1"/>
      <c r="PBA13" s="1"/>
      <c r="PBB13" s="1"/>
      <c r="PBC13" s="1"/>
      <c r="PBD13" s="1"/>
      <c r="PBE13" s="1"/>
      <c r="PBF13" s="1"/>
      <c r="PBG13" s="1"/>
      <c r="PBH13" s="1"/>
      <c r="PBI13" s="1"/>
      <c r="PBJ13" s="1"/>
      <c r="PBK13" s="1"/>
      <c r="PBL13" s="1"/>
      <c r="PBM13" s="1"/>
      <c r="PBN13" s="1"/>
      <c r="PBO13" s="1"/>
      <c r="PBP13" s="1"/>
      <c r="PBQ13" s="1"/>
      <c r="PBR13" s="1"/>
      <c r="PBS13" s="1"/>
      <c r="PBT13" s="1"/>
      <c r="PBU13" s="1"/>
      <c r="PBV13" s="1"/>
      <c r="PBW13" s="1"/>
      <c r="PBX13" s="1"/>
      <c r="PBY13" s="1"/>
      <c r="PBZ13" s="1"/>
      <c r="PCA13" s="1"/>
      <c r="PCB13" s="1"/>
      <c r="PCC13" s="1"/>
      <c r="PCD13" s="1"/>
      <c r="PCE13" s="1"/>
      <c r="PCF13" s="1"/>
      <c r="PCG13" s="1"/>
      <c r="PCH13" s="1"/>
      <c r="PCI13" s="1"/>
      <c r="PCJ13" s="1"/>
      <c r="PCK13" s="1"/>
      <c r="PCL13" s="1"/>
      <c r="PCM13" s="1"/>
      <c r="PCN13" s="1"/>
      <c r="PCO13" s="1"/>
      <c r="PCP13" s="1"/>
      <c r="PCQ13" s="1"/>
      <c r="PCR13" s="1"/>
      <c r="PCS13" s="1"/>
      <c r="PCT13" s="1"/>
      <c r="PCU13" s="1"/>
      <c r="PCV13" s="1"/>
      <c r="PCW13" s="1"/>
      <c r="PCX13" s="1"/>
      <c r="PCY13" s="1"/>
      <c r="PCZ13" s="1"/>
      <c r="PDA13" s="1"/>
      <c r="PDB13" s="1"/>
      <c r="PDC13" s="1"/>
      <c r="PDD13" s="1"/>
      <c r="PDE13" s="1"/>
      <c r="PDF13" s="1"/>
      <c r="PDG13" s="1"/>
      <c r="PDH13" s="1"/>
      <c r="PDI13" s="1"/>
      <c r="PDJ13" s="1"/>
      <c r="PDK13" s="1"/>
      <c r="PDL13" s="1"/>
      <c r="PDM13" s="1"/>
      <c r="PDN13" s="1"/>
      <c r="PDO13" s="1"/>
      <c r="PDP13" s="1"/>
      <c r="PDQ13" s="1"/>
      <c r="PDR13" s="1"/>
      <c r="PDS13" s="1"/>
      <c r="PDT13" s="1"/>
      <c r="PDU13" s="1"/>
      <c r="PDV13" s="1"/>
      <c r="PDW13" s="1"/>
      <c r="PDX13" s="1"/>
      <c r="PDY13" s="1"/>
      <c r="PDZ13" s="1"/>
      <c r="PEA13" s="1"/>
      <c r="PEB13" s="1"/>
      <c r="PEC13" s="1"/>
      <c r="PED13" s="1"/>
      <c r="PEE13" s="1"/>
      <c r="PEF13" s="1"/>
      <c r="PEG13" s="1"/>
      <c r="PEH13" s="1"/>
      <c r="PEI13" s="1"/>
      <c r="PEJ13" s="1"/>
      <c r="PEK13" s="1"/>
      <c r="PEL13" s="1"/>
      <c r="PEM13" s="1"/>
      <c r="PEN13" s="1"/>
      <c r="PEO13" s="1"/>
      <c r="PEP13" s="1"/>
      <c r="PEQ13" s="1"/>
      <c r="PER13" s="1"/>
      <c r="PES13" s="1"/>
      <c r="PET13" s="1"/>
      <c r="PEU13" s="1"/>
      <c r="PEV13" s="1"/>
      <c r="PEW13" s="1"/>
      <c r="PEX13" s="1"/>
      <c r="PEY13" s="1"/>
      <c r="PEZ13" s="1"/>
      <c r="PFA13" s="1"/>
      <c r="PFB13" s="1"/>
      <c r="PFC13" s="1"/>
      <c r="PFD13" s="1"/>
      <c r="PFE13" s="1"/>
      <c r="PFF13" s="1"/>
      <c r="PFG13" s="1"/>
      <c r="PFH13" s="1"/>
      <c r="PFI13" s="1"/>
      <c r="PFJ13" s="1"/>
      <c r="PFK13" s="1"/>
      <c r="PFL13" s="1"/>
      <c r="PFM13" s="1"/>
      <c r="PFN13" s="1"/>
      <c r="PFO13" s="1"/>
      <c r="PFP13" s="1"/>
      <c r="PFQ13" s="1"/>
      <c r="PFR13" s="1"/>
      <c r="PFS13" s="1"/>
      <c r="PFT13" s="1"/>
      <c r="PFU13" s="1"/>
      <c r="PFV13" s="1"/>
      <c r="PFW13" s="1"/>
      <c r="PFX13" s="1"/>
      <c r="PFY13" s="1"/>
      <c r="PFZ13" s="1"/>
      <c r="PGA13" s="1"/>
      <c r="PGB13" s="1"/>
      <c r="PGC13" s="1"/>
      <c r="PGD13" s="1"/>
      <c r="PGE13" s="1"/>
      <c r="PGF13" s="1"/>
      <c r="PGG13" s="1"/>
      <c r="PGH13" s="1"/>
      <c r="PGI13" s="1"/>
      <c r="PGJ13" s="1"/>
      <c r="PGK13" s="1"/>
      <c r="PGL13" s="1"/>
      <c r="PGM13" s="1"/>
      <c r="PGN13" s="1"/>
      <c r="PGO13" s="1"/>
      <c r="PGP13" s="1"/>
      <c r="PGQ13" s="1"/>
      <c r="PGR13" s="1"/>
      <c r="PGS13" s="1"/>
      <c r="PGT13" s="1"/>
      <c r="PGU13" s="1"/>
      <c r="PGV13" s="1"/>
      <c r="PGW13" s="1"/>
      <c r="PGX13" s="1"/>
      <c r="PGY13" s="1"/>
      <c r="PGZ13" s="1"/>
      <c r="PHA13" s="1"/>
      <c r="PHB13" s="1"/>
      <c r="PHC13" s="1"/>
      <c r="PHD13" s="1"/>
      <c r="PHE13" s="1"/>
      <c r="PHF13" s="1"/>
      <c r="PHG13" s="1"/>
      <c r="PHH13" s="1"/>
      <c r="PHI13" s="1"/>
      <c r="PHJ13" s="1"/>
      <c r="PHK13" s="1"/>
      <c r="PHL13" s="1"/>
      <c r="PHM13" s="1"/>
      <c r="PHN13" s="1"/>
      <c r="PHO13" s="1"/>
      <c r="PHP13" s="1"/>
      <c r="PHQ13" s="1"/>
      <c r="PHR13" s="1"/>
      <c r="PHS13" s="1"/>
      <c r="PHT13" s="1"/>
      <c r="PHU13" s="1"/>
      <c r="PHV13" s="1"/>
      <c r="PHW13" s="1"/>
      <c r="PHX13" s="1"/>
      <c r="PHY13" s="1"/>
      <c r="PHZ13" s="1"/>
      <c r="PIA13" s="1"/>
      <c r="PIB13" s="1"/>
      <c r="PIC13" s="1"/>
      <c r="PID13" s="1"/>
      <c r="PIE13" s="1"/>
      <c r="PIF13" s="1"/>
      <c r="PIG13" s="1"/>
      <c r="PIH13" s="1"/>
      <c r="PII13" s="1"/>
      <c r="PIJ13" s="1"/>
      <c r="PIK13" s="1"/>
      <c r="PIL13" s="1"/>
      <c r="PIM13" s="1"/>
      <c r="PIN13" s="1"/>
      <c r="PIO13" s="1"/>
      <c r="PIP13" s="1"/>
      <c r="PIQ13" s="1"/>
      <c r="PIR13" s="1"/>
      <c r="PIS13" s="1"/>
      <c r="PIT13" s="1"/>
      <c r="PIU13" s="1"/>
      <c r="PIV13" s="1"/>
      <c r="PIW13" s="1"/>
      <c r="PIX13" s="1"/>
      <c r="PIY13" s="1"/>
      <c r="PIZ13" s="1"/>
      <c r="PJA13" s="1"/>
      <c r="PJB13" s="1"/>
      <c r="PJC13" s="1"/>
      <c r="PJD13" s="1"/>
      <c r="PJE13" s="1"/>
      <c r="PJF13" s="1"/>
      <c r="PJG13" s="1"/>
      <c r="PJH13" s="1"/>
      <c r="PJI13" s="1"/>
      <c r="PJJ13" s="1"/>
      <c r="PJK13" s="1"/>
      <c r="PJL13" s="1"/>
      <c r="PJM13" s="1"/>
      <c r="PJN13" s="1"/>
      <c r="PJO13" s="1"/>
      <c r="PJP13" s="1"/>
      <c r="PJQ13" s="1"/>
      <c r="PJR13" s="1"/>
      <c r="PJS13" s="1"/>
      <c r="PJT13" s="1"/>
      <c r="PJU13" s="1"/>
      <c r="PJV13" s="1"/>
      <c r="PJW13" s="1"/>
      <c r="PJX13" s="1"/>
      <c r="PJY13" s="1"/>
      <c r="PJZ13" s="1"/>
      <c r="PKA13" s="1"/>
      <c r="PKB13" s="1"/>
      <c r="PKC13" s="1"/>
      <c r="PKD13" s="1"/>
      <c r="PKE13" s="1"/>
      <c r="PKF13" s="1"/>
      <c r="PKG13" s="1"/>
      <c r="PKH13" s="1"/>
      <c r="PKI13" s="1"/>
      <c r="PKJ13" s="1"/>
      <c r="PKK13" s="1"/>
      <c r="PKL13" s="1"/>
      <c r="PKM13" s="1"/>
      <c r="PKN13" s="1"/>
      <c r="PKO13" s="1"/>
      <c r="PKP13" s="1"/>
      <c r="PKQ13" s="1"/>
      <c r="PKR13" s="1"/>
      <c r="PKS13" s="1"/>
      <c r="PKT13" s="1"/>
      <c r="PKU13" s="1"/>
      <c r="PKV13" s="1"/>
      <c r="PKW13" s="1"/>
      <c r="PKX13" s="1"/>
      <c r="PKY13" s="1"/>
      <c r="PKZ13" s="1"/>
      <c r="PLA13" s="1"/>
      <c r="PLB13" s="1"/>
      <c r="PLC13" s="1"/>
      <c r="PLD13" s="1"/>
      <c r="PLE13" s="1"/>
      <c r="PLF13" s="1"/>
      <c r="PLG13" s="1"/>
      <c r="PLH13" s="1"/>
      <c r="PLI13" s="1"/>
      <c r="PLJ13" s="1"/>
      <c r="PLK13" s="1"/>
      <c r="PLL13" s="1"/>
      <c r="PLM13" s="1"/>
      <c r="PLN13" s="1"/>
      <c r="PLO13" s="1"/>
      <c r="PLP13" s="1"/>
      <c r="PLQ13" s="1"/>
      <c r="PLR13" s="1"/>
      <c r="PLS13" s="1"/>
      <c r="PLT13" s="1"/>
      <c r="PLU13" s="1"/>
      <c r="PLV13" s="1"/>
      <c r="PLW13" s="1"/>
      <c r="PLX13" s="1"/>
      <c r="PLY13" s="1"/>
      <c r="PLZ13" s="1"/>
      <c r="PMA13" s="1"/>
      <c r="PMB13" s="1"/>
      <c r="PMC13" s="1"/>
      <c r="PMD13" s="1"/>
      <c r="PME13" s="1"/>
      <c r="PMF13" s="1"/>
      <c r="PMG13" s="1"/>
      <c r="PMH13" s="1"/>
      <c r="PMI13" s="1"/>
      <c r="PMJ13" s="1"/>
      <c r="PMK13" s="1"/>
      <c r="PML13" s="1"/>
      <c r="PMM13" s="1"/>
      <c r="PMN13" s="1"/>
      <c r="PMO13" s="1"/>
      <c r="PMP13" s="1"/>
      <c r="PMQ13" s="1"/>
      <c r="PMR13" s="1"/>
      <c r="PMS13" s="1"/>
      <c r="PMT13" s="1"/>
      <c r="PMU13" s="1"/>
      <c r="PMV13" s="1"/>
      <c r="PMW13" s="1"/>
      <c r="PMX13" s="1"/>
      <c r="PMY13" s="1"/>
      <c r="PMZ13" s="1"/>
      <c r="PNA13" s="1"/>
      <c r="PNB13" s="1"/>
      <c r="PNC13" s="1"/>
      <c r="PND13" s="1"/>
      <c r="PNE13" s="1"/>
      <c r="PNF13" s="1"/>
      <c r="PNG13" s="1"/>
      <c r="PNH13" s="1"/>
      <c r="PNI13" s="1"/>
      <c r="PNJ13" s="1"/>
      <c r="PNK13" s="1"/>
      <c r="PNL13" s="1"/>
      <c r="PNM13" s="1"/>
      <c r="PNN13" s="1"/>
      <c r="PNO13" s="1"/>
      <c r="PNP13" s="1"/>
      <c r="PNQ13" s="1"/>
      <c r="PNR13" s="1"/>
      <c r="PNS13" s="1"/>
      <c r="PNT13" s="1"/>
      <c r="PNU13" s="1"/>
      <c r="PNV13" s="1"/>
      <c r="PNW13" s="1"/>
      <c r="PNX13" s="1"/>
      <c r="PNY13" s="1"/>
      <c r="PNZ13" s="1"/>
      <c r="POA13" s="1"/>
      <c r="POB13" s="1"/>
      <c r="POC13" s="1"/>
      <c r="POD13" s="1"/>
      <c r="POE13" s="1"/>
      <c r="POF13" s="1"/>
      <c r="POG13" s="1"/>
      <c r="POH13" s="1"/>
      <c r="POI13" s="1"/>
      <c r="POJ13" s="1"/>
      <c r="POK13" s="1"/>
      <c r="POL13" s="1"/>
      <c r="POM13" s="1"/>
      <c r="PON13" s="1"/>
      <c r="POO13" s="1"/>
      <c r="POP13" s="1"/>
      <c r="POQ13" s="1"/>
      <c r="POR13" s="1"/>
      <c r="POS13" s="1"/>
      <c r="POT13" s="1"/>
      <c r="POU13" s="1"/>
      <c r="POV13" s="1"/>
      <c r="POW13" s="1"/>
      <c r="POX13" s="1"/>
      <c r="POY13" s="1"/>
      <c r="POZ13" s="1"/>
      <c r="PPA13" s="1"/>
      <c r="PPB13" s="1"/>
      <c r="PPC13" s="1"/>
      <c r="PPD13" s="1"/>
      <c r="PPE13" s="1"/>
      <c r="PPF13" s="1"/>
      <c r="PPG13" s="1"/>
      <c r="PPH13" s="1"/>
      <c r="PPI13" s="1"/>
      <c r="PPJ13" s="1"/>
      <c r="PPK13" s="1"/>
      <c r="PPL13" s="1"/>
      <c r="PPM13" s="1"/>
      <c r="PPN13" s="1"/>
      <c r="PPO13" s="1"/>
      <c r="PPP13" s="1"/>
      <c r="PPQ13" s="1"/>
      <c r="PPR13" s="1"/>
      <c r="PPS13" s="1"/>
      <c r="PPT13" s="1"/>
      <c r="PPU13" s="1"/>
      <c r="PPV13" s="1"/>
      <c r="PPW13" s="1"/>
      <c r="PPX13" s="1"/>
      <c r="PPY13" s="1"/>
      <c r="PPZ13" s="1"/>
      <c r="PQA13" s="1"/>
      <c r="PQB13" s="1"/>
      <c r="PQC13" s="1"/>
      <c r="PQD13" s="1"/>
      <c r="PQE13" s="1"/>
      <c r="PQF13" s="1"/>
      <c r="PQG13" s="1"/>
      <c r="PQH13" s="1"/>
      <c r="PQI13" s="1"/>
      <c r="PQJ13" s="1"/>
      <c r="PQK13" s="1"/>
      <c r="PQL13" s="1"/>
      <c r="PQM13" s="1"/>
      <c r="PQN13" s="1"/>
      <c r="PQO13" s="1"/>
      <c r="PQP13" s="1"/>
      <c r="PQQ13" s="1"/>
      <c r="PQR13" s="1"/>
      <c r="PQS13" s="1"/>
      <c r="PQT13" s="1"/>
      <c r="PQU13" s="1"/>
      <c r="PQV13" s="1"/>
      <c r="PQW13" s="1"/>
      <c r="PQX13" s="1"/>
      <c r="PQY13" s="1"/>
      <c r="PQZ13" s="1"/>
      <c r="PRA13" s="1"/>
      <c r="PRB13" s="1"/>
      <c r="PRC13" s="1"/>
      <c r="PRD13" s="1"/>
      <c r="PRE13" s="1"/>
      <c r="PRF13" s="1"/>
      <c r="PRG13" s="1"/>
      <c r="PRH13" s="1"/>
      <c r="PRI13" s="1"/>
      <c r="PRJ13" s="1"/>
      <c r="PRK13" s="1"/>
      <c r="PRL13" s="1"/>
      <c r="PRM13" s="1"/>
      <c r="PRN13" s="1"/>
      <c r="PRO13" s="1"/>
      <c r="PRP13" s="1"/>
      <c r="PRQ13" s="1"/>
      <c r="PRR13" s="1"/>
      <c r="PRS13" s="1"/>
      <c r="PRT13" s="1"/>
      <c r="PRU13" s="1"/>
      <c r="PRV13" s="1"/>
      <c r="PRW13" s="1"/>
      <c r="PRX13" s="1"/>
      <c r="PRY13" s="1"/>
      <c r="PRZ13" s="1"/>
      <c r="PSA13" s="1"/>
      <c r="PSB13" s="1"/>
      <c r="PSC13" s="1"/>
      <c r="PSD13" s="1"/>
      <c r="PSE13" s="1"/>
      <c r="PSF13" s="1"/>
      <c r="PSG13" s="1"/>
      <c r="PSH13" s="1"/>
      <c r="PSI13" s="1"/>
      <c r="PSJ13" s="1"/>
      <c r="PSK13" s="1"/>
      <c r="PSL13" s="1"/>
      <c r="PSM13" s="1"/>
      <c r="PSN13" s="1"/>
      <c r="PSO13" s="1"/>
      <c r="PSP13" s="1"/>
      <c r="PSQ13" s="1"/>
      <c r="PSR13" s="1"/>
      <c r="PSS13" s="1"/>
      <c r="PST13" s="1"/>
      <c r="PSU13" s="1"/>
      <c r="PSV13" s="1"/>
      <c r="PSW13" s="1"/>
      <c r="PSX13" s="1"/>
      <c r="PSY13" s="1"/>
      <c r="PSZ13" s="1"/>
      <c r="PTA13" s="1"/>
      <c r="PTB13" s="1"/>
      <c r="PTC13" s="1"/>
      <c r="PTD13" s="1"/>
      <c r="PTE13" s="1"/>
      <c r="PTF13" s="1"/>
      <c r="PTG13" s="1"/>
      <c r="PTH13" s="1"/>
      <c r="PTI13" s="1"/>
      <c r="PTJ13" s="1"/>
      <c r="PTK13" s="1"/>
      <c r="PTL13" s="1"/>
      <c r="PTM13" s="1"/>
      <c r="PTN13" s="1"/>
      <c r="PTO13" s="1"/>
      <c r="PTP13" s="1"/>
      <c r="PTQ13" s="1"/>
      <c r="PTR13" s="1"/>
      <c r="PTS13" s="1"/>
      <c r="PTT13" s="1"/>
      <c r="PTU13" s="1"/>
      <c r="PTV13" s="1"/>
      <c r="PTW13" s="1"/>
      <c r="PTX13" s="1"/>
      <c r="PTY13" s="1"/>
      <c r="PTZ13" s="1"/>
      <c r="PUA13" s="1"/>
      <c r="PUB13" s="1"/>
      <c r="PUC13" s="1"/>
      <c r="PUD13" s="1"/>
      <c r="PUE13" s="1"/>
      <c r="PUF13" s="1"/>
      <c r="PUG13" s="1"/>
      <c r="PUH13" s="1"/>
      <c r="PUI13" s="1"/>
      <c r="PUJ13" s="1"/>
      <c r="PUK13" s="1"/>
      <c r="PUL13" s="1"/>
      <c r="PUM13" s="1"/>
      <c r="PUN13" s="1"/>
      <c r="PUO13" s="1"/>
      <c r="PUP13" s="1"/>
      <c r="PUQ13" s="1"/>
      <c r="PUR13" s="1"/>
      <c r="PUS13" s="1"/>
      <c r="PUT13" s="1"/>
      <c r="PUU13" s="1"/>
      <c r="PUV13" s="1"/>
      <c r="PUW13" s="1"/>
      <c r="PUX13" s="1"/>
      <c r="PUY13" s="1"/>
      <c r="PUZ13" s="1"/>
      <c r="PVA13" s="1"/>
      <c r="PVB13" s="1"/>
      <c r="PVC13" s="1"/>
      <c r="PVD13" s="1"/>
      <c r="PVE13" s="1"/>
      <c r="PVF13" s="1"/>
      <c r="PVG13" s="1"/>
      <c r="PVH13" s="1"/>
      <c r="PVI13" s="1"/>
      <c r="PVJ13" s="1"/>
      <c r="PVK13" s="1"/>
      <c r="PVL13" s="1"/>
      <c r="PVM13" s="1"/>
      <c r="PVN13" s="1"/>
      <c r="PVO13" s="1"/>
      <c r="PVP13" s="1"/>
      <c r="PVQ13" s="1"/>
      <c r="PVR13" s="1"/>
      <c r="PVS13" s="1"/>
      <c r="PVT13" s="1"/>
      <c r="PVU13" s="1"/>
      <c r="PVV13" s="1"/>
      <c r="PVW13" s="1"/>
      <c r="PVX13" s="1"/>
      <c r="PVY13" s="1"/>
      <c r="PVZ13" s="1"/>
      <c r="PWA13" s="1"/>
      <c r="PWB13" s="1"/>
      <c r="PWC13" s="1"/>
      <c r="PWD13" s="1"/>
      <c r="PWE13" s="1"/>
      <c r="PWF13" s="1"/>
      <c r="PWG13" s="1"/>
      <c r="PWH13" s="1"/>
      <c r="PWI13" s="1"/>
      <c r="PWJ13" s="1"/>
      <c r="PWK13" s="1"/>
      <c r="PWL13" s="1"/>
      <c r="PWM13" s="1"/>
      <c r="PWN13" s="1"/>
      <c r="PWO13" s="1"/>
      <c r="PWP13" s="1"/>
      <c r="PWQ13" s="1"/>
      <c r="PWR13" s="1"/>
      <c r="PWS13" s="1"/>
      <c r="PWT13" s="1"/>
      <c r="PWU13" s="1"/>
      <c r="PWV13" s="1"/>
      <c r="PWW13" s="1"/>
      <c r="PWX13" s="1"/>
      <c r="PWY13" s="1"/>
      <c r="PWZ13" s="1"/>
      <c r="PXA13" s="1"/>
      <c r="PXB13" s="1"/>
      <c r="PXC13" s="1"/>
      <c r="PXD13" s="1"/>
      <c r="PXE13" s="1"/>
      <c r="PXF13" s="1"/>
      <c r="PXG13" s="1"/>
      <c r="PXH13" s="1"/>
      <c r="PXI13" s="1"/>
      <c r="PXJ13" s="1"/>
      <c r="PXK13" s="1"/>
      <c r="PXL13" s="1"/>
      <c r="PXM13" s="1"/>
      <c r="PXN13" s="1"/>
      <c r="PXO13" s="1"/>
      <c r="PXP13" s="1"/>
      <c r="PXQ13" s="1"/>
      <c r="PXR13" s="1"/>
      <c r="PXS13" s="1"/>
      <c r="PXT13" s="1"/>
      <c r="PXU13" s="1"/>
      <c r="PXV13" s="1"/>
      <c r="PXW13" s="1"/>
      <c r="PXX13" s="1"/>
      <c r="PXY13" s="1"/>
      <c r="PXZ13" s="1"/>
      <c r="PYA13" s="1"/>
      <c r="PYB13" s="1"/>
      <c r="PYC13" s="1"/>
      <c r="PYD13" s="1"/>
      <c r="PYE13" s="1"/>
      <c r="PYF13" s="1"/>
      <c r="PYG13" s="1"/>
      <c r="PYH13" s="1"/>
      <c r="PYI13" s="1"/>
      <c r="PYJ13" s="1"/>
      <c r="PYK13" s="1"/>
      <c r="PYL13" s="1"/>
      <c r="PYM13" s="1"/>
      <c r="PYN13" s="1"/>
      <c r="PYO13" s="1"/>
      <c r="PYP13" s="1"/>
      <c r="PYQ13" s="1"/>
      <c r="PYR13" s="1"/>
      <c r="PYS13" s="1"/>
      <c r="PYT13" s="1"/>
      <c r="PYU13" s="1"/>
      <c r="PYV13" s="1"/>
      <c r="PYW13" s="1"/>
      <c r="PYX13" s="1"/>
      <c r="PYY13" s="1"/>
      <c r="PYZ13" s="1"/>
      <c r="PZA13" s="1"/>
      <c r="PZB13" s="1"/>
      <c r="PZC13" s="1"/>
      <c r="PZD13" s="1"/>
      <c r="PZE13" s="1"/>
      <c r="PZF13" s="1"/>
      <c r="PZG13" s="1"/>
      <c r="PZH13" s="1"/>
      <c r="PZI13" s="1"/>
      <c r="PZJ13" s="1"/>
      <c r="PZK13" s="1"/>
      <c r="PZL13" s="1"/>
      <c r="PZM13" s="1"/>
      <c r="PZN13" s="1"/>
      <c r="PZO13" s="1"/>
      <c r="PZP13" s="1"/>
      <c r="PZQ13" s="1"/>
      <c r="PZR13" s="1"/>
      <c r="PZS13" s="1"/>
      <c r="PZT13" s="1"/>
      <c r="PZU13" s="1"/>
      <c r="PZV13" s="1"/>
      <c r="PZW13" s="1"/>
      <c r="PZX13" s="1"/>
      <c r="PZY13" s="1"/>
      <c r="PZZ13" s="1"/>
      <c r="QAA13" s="1"/>
      <c r="QAB13" s="1"/>
      <c r="QAC13" s="1"/>
      <c r="QAD13" s="1"/>
      <c r="QAE13" s="1"/>
      <c r="QAF13" s="1"/>
      <c r="QAG13" s="1"/>
      <c r="QAH13" s="1"/>
      <c r="QAI13" s="1"/>
      <c r="QAJ13" s="1"/>
      <c r="QAK13" s="1"/>
      <c r="QAL13" s="1"/>
      <c r="QAM13" s="1"/>
      <c r="QAN13" s="1"/>
      <c r="QAO13" s="1"/>
      <c r="QAP13" s="1"/>
      <c r="QAQ13" s="1"/>
      <c r="QAR13" s="1"/>
      <c r="QAS13" s="1"/>
      <c r="QAT13" s="1"/>
      <c r="QAU13" s="1"/>
      <c r="QAV13" s="1"/>
      <c r="QAW13" s="1"/>
      <c r="QAX13" s="1"/>
      <c r="QAY13" s="1"/>
      <c r="QAZ13" s="1"/>
      <c r="QBA13" s="1"/>
      <c r="QBB13" s="1"/>
      <c r="QBC13" s="1"/>
      <c r="QBD13" s="1"/>
      <c r="QBE13" s="1"/>
      <c r="QBF13" s="1"/>
      <c r="QBG13" s="1"/>
      <c r="QBH13" s="1"/>
      <c r="QBI13" s="1"/>
      <c r="QBJ13" s="1"/>
      <c r="QBK13" s="1"/>
      <c r="QBL13" s="1"/>
      <c r="QBM13" s="1"/>
      <c r="QBN13" s="1"/>
      <c r="QBO13" s="1"/>
      <c r="QBP13" s="1"/>
      <c r="QBQ13" s="1"/>
      <c r="QBR13" s="1"/>
      <c r="QBS13" s="1"/>
      <c r="QBT13" s="1"/>
      <c r="QBU13" s="1"/>
      <c r="QBV13" s="1"/>
      <c r="QBW13" s="1"/>
      <c r="QBX13" s="1"/>
      <c r="QBY13" s="1"/>
      <c r="QBZ13" s="1"/>
      <c r="QCA13" s="1"/>
      <c r="QCB13" s="1"/>
      <c r="QCC13" s="1"/>
      <c r="QCD13" s="1"/>
      <c r="QCE13" s="1"/>
      <c r="QCF13" s="1"/>
      <c r="QCG13" s="1"/>
      <c r="QCH13" s="1"/>
      <c r="QCI13" s="1"/>
      <c r="QCJ13" s="1"/>
      <c r="QCK13" s="1"/>
      <c r="QCL13" s="1"/>
      <c r="QCM13" s="1"/>
      <c r="QCN13" s="1"/>
      <c r="QCO13" s="1"/>
      <c r="QCP13" s="1"/>
      <c r="QCQ13" s="1"/>
      <c r="QCR13" s="1"/>
      <c r="QCS13" s="1"/>
      <c r="QCT13" s="1"/>
      <c r="QCU13" s="1"/>
      <c r="QCV13" s="1"/>
      <c r="QCW13" s="1"/>
      <c r="QCX13" s="1"/>
      <c r="QCY13" s="1"/>
      <c r="QCZ13" s="1"/>
      <c r="QDA13" s="1"/>
      <c r="QDB13" s="1"/>
      <c r="QDC13" s="1"/>
      <c r="QDD13" s="1"/>
      <c r="QDE13" s="1"/>
      <c r="QDF13" s="1"/>
      <c r="QDG13" s="1"/>
      <c r="QDH13" s="1"/>
      <c r="QDI13" s="1"/>
      <c r="QDJ13" s="1"/>
      <c r="QDK13" s="1"/>
      <c r="QDL13" s="1"/>
      <c r="QDM13" s="1"/>
      <c r="QDN13" s="1"/>
      <c r="QDO13" s="1"/>
      <c r="QDP13" s="1"/>
      <c r="QDQ13" s="1"/>
      <c r="QDR13" s="1"/>
      <c r="QDS13" s="1"/>
      <c r="QDT13" s="1"/>
      <c r="QDU13" s="1"/>
      <c r="QDV13" s="1"/>
      <c r="QDW13" s="1"/>
      <c r="QDX13" s="1"/>
      <c r="QDY13" s="1"/>
      <c r="QDZ13" s="1"/>
      <c r="QEA13" s="1"/>
      <c r="QEB13" s="1"/>
      <c r="QEC13" s="1"/>
      <c r="QED13" s="1"/>
      <c r="QEE13" s="1"/>
      <c r="QEF13" s="1"/>
      <c r="QEG13" s="1"/>
      <c r="QEH13" s="1"/>
      <c r="QEI13" s="1"/>
      <c r="QEJ13" s="1"/>
      <c r="QEK13" s="1"/>
      <c r="QEL13" s="1"/>
      <c r="QEM13" s="1"/>
      <c r="QEN13" s="1"/>
      <c r="QEO13" s="1"/>
      <c r="QEP13" s="1"/>
      <c r="QEQ13" s="1"/>
      <c r="QER13" s="1"/>
      <c r="QES13" s="1"/>
      <c r="QET13" s="1"/>
      <c r="QEU13" s="1"/>
      <c r="QEV13" s="1"/>
      <c r="QEW13" s="1"/>
      <c r="QEX13" s="1"/>
      <c r="QEY13" s="1"/>
      <c r="QEZ13" s="1"/>
      <c r="QFA13" s="1"/>
      <c r="QFB13" s="1"/>
      <c r="QFC13" s="1"/>
      <c r="QFD13" s="1"/>
      <c r="QFE13" s="1"/>
      <c r="QFF13" s="1"/>
      <c r="QFG13" s="1"/>
      <c r="QFH13" s="1"/>
      <c r="QFI13" s="1"/>
      <c r="QFJ13" s="1"/>
      <c r="QFK13" s="1"/>
      <c r="QFL13" s="1"/>
      <c r="QFM13" s="1"/>
      <c r="QFN13" s="1"/>
      <c r="QFO13" s="1"/>
      <c r="QFP13" s="1"/>
      <c r="QFQ13" s="1"/>
      <c r="QFR13" s="1"/>
      <c r="QFS13" s="1"/>
      <c r="QFT13" s="1"/>
      <c r="QFU13" s="1"/>
      <c r="QFV13" s="1"/>
      <c r="QFW13" s="1"/>
      <c r="QFX13" s="1"/>
      <c r="QFY13" s="1"/>
      <c r="QFZ13" s="1"/>
      <c r="QGA13" s="1"/>
      <c r="QGB13" s="1"/>
      <c r="QGC13" s="1"/>
      <c r="QGD13" s="1"/>
      <c r="QGE13" s="1"/>
      <c r="QGF13" s="1"/>
      <c r="QGG13" s="1"/>
      <c r="QGH13" s="1"/>
      <c r="QGI13" s="1"/>
      <c r="QGJ13" s="1"/>
      <c r="QGK13" s="1"/>
      <c r="QGL13" s="1"/>
      <c r="QGM13" s="1"/>
      <c r="QGN13" s="1"/>
      <c r="QGO13" s="1"/>
      <c r="QGP13" s="1"/>
      <c r="QGQ13" s="1"/>
      <c r="QGR13" s="1"/>
      <c r="QGS13" s="1"/>
      <c r="QGT13" s="1"/>
      <c r="QGU13" s="1"/>
      <c r="QGV13" s="1"/>
      <c r="QGW13" s="1"/>
      <c r="QGX13" s="1"/>
      <c r="QGY13" s="1"/>
      <c r="QGZ13" s="1"/>
      <c r="QHA13" s="1"/>
      <c r="QHB13" s="1"/>
      <c r="QHC13" s="1"/>
      <c r="QHD13" s="1"/>
      <c r="QHE13" s="1"/>
      <c r="QHF13" s="1"/>
      <c r="QHG13" s="1"/>
      <c r="QHH13" s="1"/>
      <c r="QHI13" s="1"/>
      <c r="QHJ13" s="1"/>
      <c r="QHK13" s="1"/>
      <c r="QHL13" s="1"/>
      <c r="QHM13" s="1"/>
      <c r="QHN13" s="1"/>
      <c r="QHO13" s="1"/>
      <c r="QHP13" s="1"/>
      <c r="QHQ13" s="1"/>
      <c r="QHR13" s="1"/>
      <c r="QHS13" s="1"/>
      <c r="QHT13" s="1"/>
      <c r="QHU13" s="1"/>
      <c r="QHV13" s="1"/>
      <c r="QHW13" s="1"/>
      <c r="QHX13" s="1"/>
      <c r="QHY13" s="1"/>
      <c r="QHZ13" s="1"/>
      <c r="QIA13" s="1"/>
      <c r="QIB13" s="1"/>
      <c r="QIC13" s="1"/>
      <c r="QID13" s="1"/>
      <c r="QIE13" s="1"/>
      <c r="QIF13" s="1"/>
      <c r="QIG13" s="1"/>
      <c r="QIH13" s="1"/>
      <c r="QII13" s="1"/>
      <c r="QIJ13" s="1"/>
      <c r="QIK13" s="1"/>
      <c r="QIL13" s="1"/>
      <c r="QIM13" s="1"/>
      <c r="QIN13" s="1"/>
      <c r="QIO13" s="1"/>
      <c r="QIP13" s="1"/>
      <c r="QIQ13" s="1"/>
      <c r="QIR13" s="1"/>
      <c r="QIS13" s="1"/>
      <c r="QIT13" s="1"/>
      <c r="QIU13" s="1"/>
      <c r="QIV13" s="1"/>
      <c r="QIW13" s="1"/>
      <c r="QIX13" s="1"/>
      <c r="QIY13" s="1"/>
      <c r="QIZ13" s="1"/>
      <c r="QJA13" s="1"/>
      <c r="QJB13" s="1"/>
      <c r="QJC13" s="1"/>
      <c r="QJD13" s="1"/>
      <c r="QJE13" s="1"/>
      <c r="QJF13" s="1"/>
      <c r="QJG13" s="1"/>
      <c r="QJH13" s="1"/>
      <c r="QJI13" s="1"/>
      <c r="QJJ13" s="1"/>
      <c r="QJK13" s="1"/>
      <c r="QJL13" s="1"/>
      <c r="QJM13" s="1"/>
      <c r="QJN13" s="1"/>
      <c r="QJO13" s="1"/>
      <c r="QJP13" s="1"/>
      <c r="QJQ13" s="1"/>
      <c r="QJR13" s="1"/>
      <c r="QJS13" s="1"/>
      <c r="QJT13" s="1"/>
      <c r="QJU13" s="1"/>
      <c r="QJV13" s="1"/>
      <c r="QJW13" s="1"/>
      <c r="QJX13" s="1"/>
      <c r="QJY13" s="1"/>
      <c r="QJZ13" s="1"/>
      <c r="QKA13" s="1"/>
      <c r="QKB13" s="1"/>
      <c r="QKC13" s="1"/>
      <c r="QKD13" s="1"/>
      <c r="QKE13" s="1"/>
      <c r="QKF13" s="1"/>
      <c r="QKG13" s="1"/>
      <c r="QKH13" s="1"/>
      <c r="QKI13" s="1"/>
      <c r="QKJ13" s="1"/>
      <c r="QKK13" s="1"/>
      <c r="QKL13" s="1"/>
      <c r="QKM13" s="1"/>
      <c r="QKN13" s="1"/>
      <c r="QKO13" s="1"/>
      <c r="QKP13" s="1"/>
      <c r="QKQ13" s="1"/>
      <c r="QKR13" s="1"/>
      <c r="QKS13" s="1"/>
      <c r="QKT13" s="1"/>
      <c r="QKU13" s="1"/>
      <c r="QKV13" s="1"/>
      <c r="QKW13" s="1"/>
      <c r="QKX13" s="1"/>
      <c r="QKY13" s="1"/>
      <c r="QKZ13" s="1"/>
      <c r="QLA13" s="1"/>
      <c r="QLB13" s="1"/>
      <c r="QLC13" s="1"/>
      <c r="QLD13" s="1"/>
      <c r="QLE13" s="1"/>
      <c r="QLF13" s="1"/>
      <c r="QLG13" s="1"/>
      <c r="QLH13" s="1"/>
      <c r="QLI13" s="1"/>
      <c r="QLJ13" s="1"/>
      <c r="QLK13" s="1"/>
      <c r="QLL13" s="1"/>
      <c r="QLM13" s="1"/>
      <c r="QLN13" s="1"/>
      <c r="QLO13" s="1"/>
      <c r="QLP13" s="1"/>
      <c r="QLQ13" s="1"/>
      <c r="QLR13" s="1"/>
      <c r="QLS13" s="1"/>
      <c r="QLT13" s="1"/>
      <c r="QLU13" s="1"/>
      <c r="QLV13" s="1"/>
      <c r="QLW13" s="1"/>
      <c r="QLX13" s="1"/>
      <c r="QLY13" s="1"/>
      <c r="QLZ13" s="1"/>
      <c r="QMA13" s="1"/>
      <c r="QMB13" s="1"/>
      <c r="QMC13" s="1"/>
      <c r="QMD13" s="1"/>
      <c r="QME13" s="1"/>
      <c r="QMF13" s="1"/>
      <c r="QMG13" s="1"/>
      <c r="QMH13" s="1"/>
      <c r="QMI13" s="1"/>
      <c r="QMJ13" s="1"/>
      <c r="QMK13" s="1"/>
      <c r="QML13" s="1"/>
      <c r="QMM13" s="1"/>
      <c r="QMN13" s="1"/>
      <c r="QMO13" s="1"/>
      <c r="QMP13" s="1"/>
      <c r="QMQ13" s="1"/>
      <c r="QMR13" s="1"/>
      <c r="QMS13" s="1"/>
      <c r="QMT13" s="1"/>
      <c r="QMU13" s="1"/>
      <c r="QMV13" s="1"/>
      <c r="QMW13" s="1"/>
      <c r="QMX13" s="1"/>
      <c r="QMY13" s="1"/>
      <c r="QMZ13" s="1"/>
      <c r="QNA13" s="1"/>
      <c r="QNB13" s="1"/>
      <c r="QNC13" s="1"/>
      <c r="QND13" s="1"/>
      <c r="QNE13" s="1"/>
      <c r="QNF13" s="1"/>
      <c r="QNG13" s="1"/>
      <c r="QNH13" s="1"/>
      <c r="QNI13" s="1"/>
      <c r="QNJ13" s="1"/>
      <c r="QNK13" s="1"/>
      <c r="QNL13" s="1"/>
      <c r="QNM13" s="1"/>
      <c r="QNN13" s="1"/>
      <c r="QNO13" s="1"/>
      <c r="QNP13" s="1"/>
      <c r="QNQ13" s="1"/>
      <c r="QNR13" s="1"/>
      <c r="QNS13" s="1"/>
      <c r="QNT13" s="1"/>
      <c r="QNU13" s="1"/>
      <c r="QNV13" s="1"/>
      <c r="QNW13" s="1"/>
      <c r="QNX13" s="1"/>
      <c r="QNY13" s="1"/>
      <c r="QNZ13" s="1"/>
      <c r="QOA13" s="1"/>
      <c r="QOB13" s="1"/>
      <c r="QOC13" s="1"/>
      <c r="QOD13" s="1"/>
      <c r="QOE13" s="1"/>
      <c r="QOF13" s="1"/>
      <c r="QOG13" s="1"/>
      <c r="QOH13" s="1"/>
      <c r="QOI13" s="1"/>
      <c r="QOJ13" s="1"/>
      <c r="QOK13" s="1"/>
      <c r="QOL13" s="1"/>
      <c r="QOM13" s="1"/>
      <c r="QON13" s="1"/>
      <c r="QOO13" s="1"/>
      <c r="QOP13" s="1"/>
      <c r="QOQ13" s="1"/>
      <c r="QOR13" s="1"/>
      <c r="QOS13" s="1"/>
      <c r="QOT13" s="1"/>
      <c r="QOU13" s="1"/>
      <c r="QOV13" s="1"/>
      <c r="QOW13" s="1"/>
      <c r="QOX13" s="1"/>
      <c r="QOY13" s="1"/>
      <c r="QOZ13" s="1"/>
      <c r="QPA13" s="1"/>
      <c r="QPB13" s="1"/>
      <c r="QPC13" s="1"/>
      <c r="QPD13" s="1"/>
      <c r="QPE13" s="1"/>
      <c r="QPF13" s="1"/>
      <c r="QPG13" s="1"/>
      <c r="QPH13" s="1"/>
      <c r="QPI13" s="1"/>
      <c r="QPJ13" s="1"/>
      <c r="QPK13" s="1"/>
      <c r="QPL13" s="1"/>
      <c r="QPM13" s="1"/>
      <c r="QPN13" s="1"/>
      <c r="QPO13" s="1"/>
      <c r="QPP13" s="1"/>
      <c r="QPQ13" s="1"/>
      <c r="QPR13" s="1"/>
      <c r="QPS13" s="1"/>
      <c r="QPT13" s="1"/>
      <c r="QPU13" s="1"/>
      <c r="QPV13" s="1"/>
      <c r="QPW13" s="1"/>
      <c r="QPX13" s="1"/>
      <c r="QPY13" s="1"/>
      <c r="QPZ13" s="1"/>
      <c r="QQA13" s="1"/>
      <c r="QQB13" s="1"/>
      <c r="QQC13" s="1"/>
      <c r="QQD13" s="1"/>
      <c r="QQE13" s="1"/>
      <c r="QQF13" s="1"/>
      <c r="QQG13" s="1"/>
      <c r="QQH13" s="1"/>
      <c r="QQI13" s="1"/>
      <c r="QQJ13" s="1"/>
      <c r="QQK13" s="1"/>
      <c r="QQL13" s="1"/>
      <c r="QQM13" s="1"/>
      <c r="QQN13" s="1"/>
      <c r="QQO13" s="1"/>
      <c r="QQP13" s="1"/>
      <c r="QQQ13" s="1"/>
      <c r="QQR13" s="1"/>
      <c r="QQS13" s="1"/>
      <c r="QQT13" s="1"/>
      <c r="QQU13" s="1"/>
      <c r="QQV13" s="1"/>
      <c r="QQW13" s="1"/>
      <c r="QQX13" s="1"/>
      <c r="QQY13" s="1"/>
      <c r="QQZ13" s="1"/>
      <c r="QRA13" s="1"/>
      <c r="QRB13" s="1"/>
      <c r="QRC13" s="1"/>
      <c r="QRD13" s="1"/>
      <c r="QRE13" s="1"/>
      <c r="QRF13" s="1"/>
      <c r="QRG13" s="1"/>
      <c r="QRH13" s="1"/>
      <c r="QRI13" s="1"/>
      <c r="QRJ13" s="1"/>
      <c r="QRK13" s="1"/>
      <c r="QRL13" s="1"/>
      <c r="QRM13" s="1"/>
      <c r="QRN13" s="1"/>
      <c r="QRO13" s="1"/>
      <c r="QRP13" s="1"/>
      <c r="QRQ13" s="1"/>
      <c r="QRR13" s="1"/>
      <c r="QRS13" s="1"/>
      <c r="QRT13" s="1"/>
      <c r="QRU13" s="1"/>
      <c r="QRV13" s="1"/>
      <c r="QRW13" s="1"/>
      <c r="QRX13" s="1"/>
      <c r="QRY13" s="1"/>
      <c r="QRZ13" s="1"/>
      <c r="QSA13" s="1"/>
      <c r="QSB13" s="1"/>
      <c r="QSC13" s="1"/>
      <c r="QSD13" s="1"/>
      <c r="QSE13" s="1"/>
      <c r="QSF13" s="1"/>
      <c r="QSG13" s="1"/>
      <c r="QSH13" s="1"/>
      <c r="QSI13" s="1"/>
      <c r="QSJ13" s="1"/>
      <c r="QSK13" s="1"/>
      <c r="QSL13" s="1"/>
      <c r="QSM13" s="1"/>
      <c r="QSN13" s="1"/>
      <c r="QSO13" s="1"/>
      <c r="QSP13" s="1"/>
      <c r="QSQ13" s="1"/>
      <c r="QSR13" s="1"/>
      <c r="QSS13" s="1"/>
      <c r="QST13" s="1"/>
      <c r="QSU13" s="1"/>
      <c r="QSV13" s="1"/>
      <c r="QSW13" s="1"/>
      <c r="QSX13" s="1"/>
      <c r="QSY13" s="1"/>
      <c r="QSZ13" s="1"/>
      <c r="QTA13" s="1"/>
      <c r="QTB13" s="1"/>
      <c r="QTC13" s="1"/>
      <c r="QTD13" s="1"/>
      <c r="QTE13" s="1"/>
      <c r="QTF13" s="1"/>
      <c r="QTG13" s="1"/>
      <c r="QTH13" s="1"/>
      <c r="QTI13" s="1"/>
      <c r="QTJ13" s="1"/>
      <c r="QTK13" s="1"/>
      <c r="QTL13" s="1"/>
      <c r="QTM13" s="1"/>
      <c r="QTN13" s="1"/>
      <c r="QTO13" s="1"/>
      <c r="QTP13" s="1"/>
      <c r="QTQ13" s="1"/>
      <c r="QTR13" s="1"/>
      <c r="QTS13" s="1"/>
      <c r="QTT13" s="1"/>
      <c r="QTU13" s="1"/>
      <c r="QTV13" s="1"/>
      <c r="QTW13" s="1"/>
      <c r="QTX13" s="1"/>
      <c r="QTY13" s="1"/>
      <c r="QTZ13" s="1"/>
      <c r="QUA13" s="1"/>
      <c r="QUB13" s="1"/>
      <c r="QUC13" s="1"/>
      <c r="QUD13" s="1"/>
      <c r="QUE13" s="1"/>
      <c r="QUF13" s="1"/>
      <c r="QUG13" s="1"/>
      <c r="QUH13" s="1"/>
      <c r="QUI13" s="1"/>
      <c r="QUJ13" s="1"/>
      <c r="QUK13" s="1"/>
      <c r="QUL13" s="1"/>
      <c r="QUM13" s="1"/>
      <c r="QUN13" s="1"/>
      <c r="QUO13" s="1"/>
      <c r="QUP13" s="1"/>
      <c r="QUQ13" s="1"/>
      <c r="QUR13" s="1"/>
      <c r="QUS13" s="1"/>
      <c r="QUT13" s="1"/>
      <c r="QUU13" s="1"/>
      <c r="QUV13" s="1"/>
      <c r="QUW13" s="1"/>
      <c r="QUX13" s="1"/>
      <c r="QUY13" s="1"/>
      <c r="QUZ13" s="1"/>
      <c r="QVA13" s="1"/>
      <c r="QVB13" s="1"/>
      <c r="QVC13" s="1"/>
      <c r="QVD13" s="1"/>
      <c r="QVE13" s="1"/>
      <c r="QVF13" s="1"/>
      <c r="QVG13" s="1"/>
      <c r="QVH13" s="1"/>
      <c r="QVI13" s="1"/>
      <c r="QVJ13" s="1"/>
      <c r="QVK13" s="1"/>
      <c r="QVL13" s="1"/>
      <c r="QVM13" s="1"/>
      <c r="QVN13" s="1"/>
      <c r="QVO13" s="1"/>
      <c r="QVP13" s="1"/>
      <c r="QVQ13" s="1"/>
      <c r="QVR13" s="1"/>
      <c r="QVS13" s="1"/>
      <c r="QVT13" s="1"/>
      <c r="QVU13" s="1"/>
      <c r="QVV13" s="1"/>
      <c r="QVW13" s="1"/>
      <c r="QVX13" s="1"/>
      <c r="QVY13" s="1"/>
      <c r="QVZ13" s="1"/>
      <c r="QWA13" s="1"/>
      <c r="QWB13" s="1"/>
      <c r="QWC13" s="1"/>
      <c r="QWD13" s="1"/>
      <c r="QWE13" s="1"/>
      <c r="QWF13" s="1"/>
      <c r="QWG13" s="1"/>
      <c r="QWH13" s="1"/>
      <c r="QWI13" s="1"/>
      <c r="QWJ13" s="1"/>
      <c r="QWK13" s="1"/>
      <c r="QWL13" s="1"/>
      <c r="QWM13" s="1"/>
      <c r="QWN13" s="1"/>
      <c r="QWO13" s="1"/>
      <c r="QWP13" s="1"/>
      <c r="QWQ13" s="1"/>
      <c r="QWR13" s="1"/>
      <c r="QWS13" s="1"/>
      <c r="QWT13" s="1"/>
      <c r="QWU13" s="1"/>
      <c r="QWV13" s="1"/>
      <c r="QWW13" s="1"/>
      <c r="QWX13" s="1"/>
      <c r="QWY13" s="1"/>
      <c r="QWZ13" s="1"/>
      <c r="QXA13" s="1"/>
      <c r="QXB13" s="1"/>
      <c r="QXC13" s="1"/>
      <c r="QXD13" s="1"/>
      <c r="QXE13" s="1"/>
      <c r="QXF13" s="1"/>
      <c r="QXG13" s="1"/>
      <c r="QXH13" s="1"/>
      <c r="QXI13" s="1"/>
      <c r="QXJ13" s="1"/>
      <c r="QXK13" s="1"/>
      <c r="QXL13" s="1"/>
      <c r="QXM13" s="1"/>
      <c r="QXN13" s="1"/>
      <c r="QXO13" s="1"/>
      <c r="QXP13" s="1"/>
      <c r="QXQ13" s="1"/>
      <c r="QXR13" s="1"/>
      <c r="QXS13" s="1"/>
      <c r="QXT13" s="1"/>
      <c r="QXU13" s="1"/>
      <c r="QXV13" s="1"/>
      <c r="QXW13" s="1"/>
      <c r="QXX13" s="1"/>
      <c r="QXY13" s="1"/>
      <c r="QXZ13" s="1"/>
      <c r="QYA13" s="1"/>
      <c r="QYB13" s="1"/>
      <c r="QYC13" s="1"/>
      <c r="QYD13" s="1"/>
      <c r="QYE13" s="1"/>
      <c r="QYF13" s="1"/>
      <c r="QYG13" s="1"/>
      <c r="QYH13" s="1"/>
      <c r="QYI13" s="1"/>
      <c r="QYJ13" s="1"/>
      <c r="QYK13" s="1"/>
      <c r="QYL13" s="1"/>
      <c r="QYM13" s="1"/>
      <c r="QYN13" s="1"/>
      <c r="QYO13" s="1"/>
      <c r="QYP13" s="1"/>
      <c r="QYQ13" s="1"/>
      <c r="QYR13" s="1"/>
      <c r="QYS13" s="1"/>
      <c r="QYT13" s="1"/>
      <c r="QYU13" s="1"/>
      <c r="QYV13" s="1"/>
      <c r="QYW13" s="1"/>
      <c r="QYX13" s="1"/>
      <c r="QYY13" s="1"/>
      <c r="QYZ13" s="1"/>
      <c r="QZA13" s="1"/>
      <c r="QZB13" s="1"/>
      <c r="QZC13" s="1"/>
      <c r="QZD13" s="1"/>
      <c r="QZE13" s="1"/>
      <c r="QZF13" s="1"/>
      <c r="QZG13" s="1"/>
      <c r="QZH13" s="1"/>
      <c r="QZI13" s="1"/>
      <c r="QZJ13" s="1"/>
      <c r="QZK13" s="1"/>
      <c r="QZL13" s="1"/>
      <c r="QZM13" s="1"/>
      <c r="QZN13" s="1"/>
      <c r="QZO13" s="1"/>
      <c r="QZP13" s="1"/>
      <c r="QZQ13" s="1"/>
      <c r="QZR13" s="1"/>
      <c r="QZS13" s="1"/>
      <c r="QZT13" s="1"/>
      <c r="QZU13" s="1"/>
      <c r="QZV13" s="1"/>
      <c r="QZW13" s="1"/>
      <c r="QZX13" s="1"/>
      <c r="QZY13" s="1"/>
      <c r="QZZ13" s="1"/>
      <c r="RAA13" s="1"/>
      <c r="RAB13" s="1"/>
      <c r="RAC13" s="1"/>
      <c r="RAD13" s="1"/>
      <c r="RAE13" s="1"/>
      <c r="RAF13" s="1"/>
      <c r="RAG13" s="1"/>
      <c r="RAH13" s="1"/>
      <c r="RAI13" s="1"/>
      <c r="RAJ13" s="1"/>
      <c r="RAK13" s="1"/>
      <c r="RAL13" s="1"/>
      <c r="RAM13" s="1"/>
      <c r="RAN13" s="1"/>
      <c r="RAO13" s="1"/>
      <c r="RAP13" s="1"/>
      <c r="RAQ13" s="1"/>
      <c r="RAR13" s="1"/>
      <c r="RAS13" s="1"/>
      <c r="RAT13" s="1"/>
      <c r="RAU13" s="1"/>
      <c r="RAV13" s="1"/>
      <c r="RAW13" s="1"/>
      <c r="RAX13" s="1"/>
      <c r="RAY13" s="1"/>
      <c r="RAZ13" s="1"/>
      <c r="RBA13" s="1"/>
      <c r="RBB13" s="1"/>
      <c r="RBC13" s="1"/>
      <c r="RBD13" s="1"/>
      <c r="RBE13" s="1"/>
      <c r="RBF13" s="1"/>
      <c r="RBG13" s="1"/>
      <c r="RBH13" s="1"/>
      <c r="RBI13" s="1"/>
      <c r="RBJ13" s="1"/>
      <c r="RBK13" s="1"/>
      <c r="RBL13" s="1"/>
      <c r="RBM13" s="1"/>
      <c r="RBN13" s="1"/>
      <c r="RBO13" s="1"/>
      <c r="RBP13" s="1"/>
      <c r="RBQ13" s="1"/>
      <c r="RBR13" s="1"/>
      <c r="RBS13" s="1"/>
      <c r="RBT13" s="1"/>
      <c r="RBU13" s="1"/>
      <c r="RBV13" s="1"/>
      <c r="RBW13" s="1"/>
      <c r="RBX13" s="1"/>
      <c r="RBY13" s="1"/>
      <c r="RBZ13" s="1"/>
      <c r="RCA13" s="1"/>
      <c r="RCB13" s="1"/>
      <c r="RCC13" s="1"/>
      <c r="RCD13" s="1"/>
      <c r="RCE13" s="1"/>
      <c r="RCF13" s="1"/>
      <c r="RCG13" s="1"/>
      <c r="RCH13" s="1"/>
      <c r="RCI13" s="1"/>
      <c r="RCJ13" s="1"/>
      <c r="RCK13" s="1"/>
      <c r="RCL13" s="1"/>
      <c r="RCM13" s="1"/>
      <c r="RCN13" s="1"/>
      <c r="RCO13" s="1"/>
      <c r="RCP13" s="1"/>
      <c r="RCQ13" s="1"/>
      <c r="RCR13" s="1"/>
      <c r="RCS13" s="1"/>
      <c r="RCT13" s="1"/>
      <c r="RCU13" s="1"/>
      <c r="RCV13" s="1"/>
      <c r="RCW13" s="1"/>
      <c r="RCX13" s="1"/>
      <c r="RCY13" s="1"/>
      <c r="RCZ13" s="1"/>
      <c r="RDA13" s="1"/>
      <c r="RDB13" s="1"/>
      <c r="RDC13" s="1"/>
      <c r="RDD13" s="1"/>
      <c r="RDE13" s="1"/>
      <c r="RDF13" s="1"/>
      <c r="RDG13" s="1"/>
      <c r="RDH13" s="1"/>
      <c r="RDI13" s="1"/>
      <c r="RDJ13" s="1"/>
      <c r="RDK13" s="1"/>
      <c r="RDL13" s="1"/>
      <c r="RDM13" s="1"/>
      <c r="RDN13" s="1"/>
      <c r="RDO13" s="1"/>
      <c r="RDP13" s="1"/>
      <c r="RDQ13" s="1"/>
      <c r="RDR13" s="1"/>
      <c r="RDS13" s="1"/>
      <c r="RDT13" s="1"/>
      <c r="RDU13" s="1"/>
      <c r="RDV13" s="1"/>
      <c r="RDW13" s="1"/>
      <c r="RDX13" s="1"/>
      <c r="RDY13" s="1"/>
      <c r="RDZ13" s="1"/>
      <c r="REA13" s="1"/>
      <c r="REB13" s="1"/>
      <c r="REC13" s="1"/>
      <c r="RED13" s="1"/>
      <c r="REE13" s="1"/>
      <c r="REF13" s="1"/>
      <c r="REG13" s="1"/>
      <c r="REH13" s="1"/>
      <c r="REI13" s="1"/>
      <c r="REJ13" s="1"/>
      <c r="REK13" s="1"/>
      <c r="REL13" s="1"/>
      <c r="REM13" s="1"/>
      <c r="REN13" s="1"/>
      <c r="REO13" s="1"/>
      <c r="REP13" s="1"/>
      <c r="REQ13" s="1"/>
      <c r="RER13" s="1"/>
      <c r="RES13" s="1"/>
      <c r="RET13" s="1"/>
      <c r="REU13" s="1"/>
      <c r="REV13" s="1"/>
      <c r="REW13" s="1"/>
      <c r="REX13" s="1"/>
      <c r="REY13" s="1"/>
      <c r="REZ13" s="1"/>
      <c r="RFA13" s="1"/>
      <c r="RFB13" s="1"/>
      <c r="RFC13" s="1"/>
      <c r="RFD13" s="1"/>
      <c r="RFE13" s="1"/>
      <c r="RFF13" s="1"/>
      <c r="RFG13" s="1"/>
      <c r="RFH13" s="1"/>
      <c r="RFI13" s="1"/>
      <c r="RFJ13" s="1"/>
      <c r="RFK13" s="1"/>
      <c r="RFL13" s="1"/>
      <c r="RFM13" s="1"/>
      <c r="RFN13" s="1"/>
      <c r="RFO13" s="1"/>
      <c r="RFP13" s="1"/>
      <c r="RFQ13" s="1"/>
      <c r="RFR13" s="1"/>
      <c r="RFS13" s="1"/>
      <c r="RFT13" s="1"/>
      <c r="RFU13" s="1"/>
      <c r="RFV13" s="1"/>
      <c r="RFW13" s="1"/>
      <c r="RFX13" s="1"/>
      <c r="RFY13" s="1"/>
      <c r="RFZ13" s="1"/>
      <c r="RGA13" s="1"/>
      <c r="RGB13" s="1"/>
      <c r="RGC13" s="1"/>
      <c r="RGD13" s="1"/>
      <c r="RGE13" s="1"/>
      <c r="RGF13" s="1"/>
      <c r="RGG13" s="1"/>
      <c r="RGH13" s="1"/>
      <c r="RGI13" s="1"/>
      <c r="RGJ13" s="1"/>
      <c r="RGK13" s="1"/>
      <c r="RGL13" s="1"/>
      <c r="RGM13" s="1"/>
      <c r="RGN13" s="1"/>
      <c r="RGO13" s="1"/>
      <c r="RGP13" s="1"/>
      <c r="RGQ13" s="1"/>
      <c r="RGR13" s="1"/>
      <c r="RGS13" s="1"/>
      <c r="RGT13" s="1"/>
      <c r="RGU13" s="1"/>
      <c r="RGV13" s="1"/>
      <c r="RGW13" s="1"/>
      <c r="RGX13" s="1"/>
      <c r="RGY13" s="1"/>
      <c r="RGZ13" s="1"/>
      <c r="RHA13" s="1"/>
      <c r="RHB13" s="1"/>
      <c r="RHC13" s="1"/>
      <c r="RHD13" s="1"/>
      <c r="RHE13" s="1"/>
      <c r="RHF13" s="1"/>
      <c r="RHG13" s="1"/>
      <c r="RHH13" s="1"/>
      <c r="RHI13" s="1"/>
      <c r="RHJ13" s="1"/>
      <c r="RHK13" s="1"/>
      <c r="RHL13" s="1"/>
      <c r="RHM13" s="1"/>
      <c r="RHN13" s="1"/>
      <c r="RHO13" s="1"/>
      <c r="RHP13" s="1"/>
      <c r="RHQ13" s="1"/>
      <c r="RHR13" s="1"/>
      <c r="RHS13" s="1"/>
      <c r="RHT13" s="1"/>
      <c r="RHU13" s="1"/>
      <c r="RHV13" s="1"/>
      <c r="RHW13" s="1"/>
      <c r="RHX13" s="1"/>
      <c r="RHY13" s="1"/>
      <c r="RHZ13" s="1"/>
      <c r="RIA13" s="1"/>
      <c r="RIB13" s="1"/>
      <c r="RIC13" s="1"/>
      <c r="RID13" s="1"/>
      <c r="RIE13" s="1"/>
      <c r="RIF13" s="1"/>
      <c r="RIG13" s="1"/>
      <c r="RIH13" s="1"/>
      <c r="RII13" s="1"/>
      <c r="RIJ13" s="1"/>
      <c r="RIK13" s="1"/>
      <c r="RIL13" s="1"/>
      <c r="RIM13" s="1"/>
      <c r="RIN13" s="1"/>
      <c r="RIO13" s="1"/>
      <c r="RIP13" s="1"/>
      <c r="RIQ13" s="1"/>
      <c r="RIR13" s="1"/>
      <c r="RIS13" s="1"/>
      <c r="RIT13" s="1"/>
      <c r="RIU13" s="1"/>
      <c r="RIV13" s="1"/>
      <c r="RIW13" s="1"/>
      <c r="RIX13" s="1"/>
      <c r="RIY13" s="1"/>
      <c r="RIZ13" s="1"/>
      <c r="RJA13" s="1"/>
      <c r="RJB13" s="1"/>
      <c r="RJC13" s="1"/>
      <c r="RJD13" s="1"/>
      <c r="RJE13" s="1"/>
      <c r="RJF13" s="1"/>
      <c r="RJG13" s="1"/>
      <c r="RJH13" s="1"/>
      <c r="RJI13" s="1"/>
      <c r="RJJ13" s="1"/>
      <c r="RJK13" s="1"/>
      <c r="RJL13" s="1"/>
      <c r="RJM13" s="1"/>
      <c r="RJN13" s="1"/>
      <c r="RJO13" s="1"/>
      <c r="RJP13" s="1"/>
      <c r="RJQ13" s="1"/>
      <c r="RJR13" s="1"/>
      <c r="RJS13" s="1"/>
      <c r="RJT13" s="1"/>
      <c r="RJU13" s="1"/>
      <c r="RJV13" s="1"/>
      <c r="RJW13" s="1"/>
      <c r="RJX13" s="1"/>
      <c r="RJY13" s="1"/>
      <c r="RJZ13" s="1"/>
      <c r="RKA13" s="1"/>
      <c r="RKB13" s="1"/>
      <c r="RKC13" s="1"/>
      <c r="RKD13" s="1"/>
      <c r="RKE13" s="1"/>
      <c r="RKF13" s="1"/>
      <c r="RKG13" s="1"/>
      <c r="RKH13" s="1"/>
      <c r="RKI13" s="1"/>
      <c r="RKJ13" s="1"/>
      <c r="RKK13" s="1"/>
      <c r="RKL13" s="1"/>
      <c r="RKM13" s="1"/>
      <c r="RKN13" s="1"/>
      <c r="RKO13" s="1"/>
      <c r="RKP13" s="1"/>
      <c r="RKQ13" s="1"/>
      <c r="RKR13" s="1"/>
      <c r="RKS13" s="1"/>
      <c r="RKT13" s="1"/>
      <c r="RKU13" s="1"/>
      <c r="RKV13" s="1"/>
      <c r="RKW13" s="1"/>
      <c r="RKX13" s="1"/>
      <c r="RKY13" s="1"/>
      <c r="RKZ13" s="1"/>
      <c r="RLA13" s="1"/>
      <c r="RLB13" s="1"/>
      <c r="RLC13" s="1"/>
      <c r="RLD13" s="1"/>
      <c r="RLE13" s="1"/>
      <c r="RLF13" s="1"/>
      <c r="RLG13" s="1"/>
      <c r="RLH13" s="1"/>
      <c r="RLI13" s="1"/>
      <c r="RLJ13" s="1"/>
      <c r="RLK13" s="1"/>
      <c r="RLL13" s="1"/>
      <c r="RLM13" s="1"/>
      <c r="RLN13" s="1"/>
      <c r="RLO13" s="1"/>
      <c r="RLP13" s="1"/>
      <c r="RLQ13" s="1"/>
      <c r="RLR13" s="1"/>
      <c r="RLS13" s="1"/>
      <c r="RLT13" s="1"/>
      <c r="RLU13" s="1"/>
      <c r="RLV13" s="1"/>
      <c r="RLW13" s="1"/>
      <c r="RLX13" s="1"/>
      <c r="RLY13" s="1"/>
      <c r="RLZ13" s="1"/>
      <c r="RMA13" s="1"/>
      <c r="RMB13" s="1"/>
      <c r="RMC13" s="1"/>
      <c r="RMD13" s="1"/>
      <c r="RME13" s="1"/>
      <c r="RMF13" s="1"/>
      <c r="RMG13" s="1"/>
      <c r="RMH13" s="1"/>
      <c r="RMI13" s="1"/>
      <c r="RMJ13" s="1"/>
      <c r="RMK13" s="1"/>
      <c r="RML13" s="1"/>
      <c r="RMM13" s="1"/>
      <c r="RMN13" s="1"/>
      <c r="RMO13" s="1"/>
      <c r="RMP13" s="1"/>
      <c r="RMQ13" s="1"/>
      <c r="RMR13" s="1"/>
      <c r="RMS13" s="1"/>
      <c r="RMT13" s="1"/>
      <c r="RMU13" s="1"/>
      <c r="RMV13" s="1"/>
      <c r="RMW13" s="1"/>
      <c r="RMX13" s="1"/>
      <c r="RMY13" s="1"/>
      <c r="RMZ13" s="1"/>
      <c r="RNA13" s="1"/>
      <c r="RNB13" s="1"/>
      <c r="RNC13" s="1"/>
      <c r="RND13" s="1"/>
      <c r="RNE13" s="1"/>
      <c r="RNF13" s="1"/>
      <c r="RNG13" s="1"/>
      <c r="RNH13" s="1"/>
      <c r="RNI13" s="1"/>
      <c r="RNJ13" s="1"/>
      <c r="RNK13" s="1"/>
      <c r="RNL13" s="1"/>
      <c r="RNM13" s="1"/>
      <c r="RNN13" s="1"/>
      <c r="RNO13" s="1"/>
      <c r="RNP13" s="1"/>
      <c r="RNQ13" s="1"/>
      <c r="RNR13" s="1"/>
      <c r="RNS13" s="1"/>
      <c r="RNT13" s="1"/>
      <c r="RNU13" s="1"/>
      <c r="RNV13" s="1"/>
      <c r="RNW13" s="1"/>
      <c r="RNX13" s="1"/>
      <c r="RNY13" s="1"/>
      <c r="RNZ13" s="1"/>
      <c r="ROA13" s="1"/>
      <c r="ROB13" s="1"/>
      <c r="ROC13" s="1"/>
      <c r="ROD13" s="1"/>
      <c r="ROE13" s="1"/>
      <c r="ROF13" s="1"/>
      <c r="ROG13" s="1"/>
      <c r="ROH13" s="1"/>
      <c r="ROI13" s="1"/>
      <c r="ROJ13" s="1"/>
      <c r="ROK13" s="1"/>
      <c r="ROL13" s="1"/>
      <c r="ROM13" s="1"/>
      <c r="RON13" s="1"/>
      <c r="ROO13" s="1"/>
      <c r="ROP13" s="1"/>
      <c r="ROQ13" s="1"/>
      <c r="ROR13" s="1"/>
      <c r="ROS13" s="1"/>
      <c r="ROT13" s="1"/>
      <c r="ROU13" s="1"/>
      <c r="ROV13" s="1"/>
      <c r="ROW13" s="1"/>
      <c r="ROX13" s="1"/>
      <c r="ROY13" s="1"/>
      <c r="ROZ13" s="1"/>
      <c r="RPA13" s="1"/>
      <c r="RPB13" s="1"/>
      <c r="RPC13" s="1"/>
      <c r="RPD13" s="1"/>
      <c r="RPE13" s="1"/>
      <c r="RPF13" s="1"/>
      <c r="RPG13" s="1"/>
      <c r="RPH13" s="1"/>
      <c r="RPI13" s="1"/>
      <c r="RPJ13" s="1"/>
      <c r="RPK13" s="1"/>
      <c r="RPL13" s="1"/>
      <c r="RPM13" s="1"/>
      <c r="RPN13" s="1"/>
      <c r="RPO13" s="1"/>
      <c r="RPP13" s="1"/>
      <c r="RPQ13" s="1"/>
      <c r="RPR13" s="1"/>
      <c r="RPS13" s="1"/>
      <c r="RPT13" s="1"/>
      <c r="RPU13" s="1"/>
      <c r="RPV13" s="1"/>
      <c r="RPW13" s="1"/>
      <c r="RPX13" s="1"/>
      <c r="RPY13" s="1"/>
      <c r="RPZ13" s="1"/>
      <c r="RQA13" s="1"/>
      <c r="RQB13" s="1"/>
      <c r="RQC13" s="1"/>
      <c r="RQD13" s="1"/>
      <c r="RQE13" s="1"/>
      <c r="RQF13" s="1"/>
      <c r="RQG13" s="1"/>
      <c r="RQH13" s="1"/>
      <c r="RQI13" s="1"/>
      <c r="RQJ13" s="1"/>
      <c r="RQK13" s="1"/>
      <c r="RQL13" s="1"/>
      <c r="RQM13" s="1"/>
      <c r="RQN13" s="1"/>
      <c r="RQO13" s="1"/>
      <c r="RQP13" s="1"/>
      <c r="RQQ13" s="1"/>
      <c r="RQR13" s="1"/>
      <c r="RQS13" s="1"/>
      <c r="RQT13" s="1"/>
      <c r="RQU13" s="1"/>
      <c r="RQV13" s="1"/>
      <c r="RQW13" s="1"/>
      <c r="RQX13" s="1"/>
      <c r="RQY13" s="1"/>
      <c r="RQZ13" s="1"/>
      <c r="RRA13" s="1"/>
      <c r="RRB13" s="1"/>
      <c r="RRC13" s="1"/>
      <c r="RRD13" s="1"/>
      <c r="RRE13" s="1"/>
      <c r="RRF13" s="1"/>
      <c r="RRG13" s="1"/>
      <c r="RRH13" s="1"/>
      <c r="RRI13" s="1"/>
      <c r="RRJ13" s="1"/>
      <c r="RRK13" s="1"/>
      <c r="RRL13" s="1"/>
      <c r="RRM13" s="1"/>
      <c r="RRN13" s="1"/>
      <c r="RRO13" s="1"/>
      <c r="RRP13" s="1"/>
      <c r="RRQ13" s="1"/>
      <c r="RRR13" s="1"/>
      <c r="RRS13" s="1"/>
      <c r="RRT13" s="1"/>
      <c r="RRU13" s="1"/>
      <c r="RRV13" s="1"/>
      <c r="RRW13" s="1"/>
      <c r="RRX13" s="1"/>
      <c r="RRY13" s="1"/>
      <c r="RRZ13" s="1"/>
      <c r="RSA13" s="1"/>
      <c r="RSB13" s="1"/>
      <c r="RSC13" s="1"/>
      <c r="RSD13" s="1"/>
      <c r="RSE13" s="1"/>
      <c r="RSF13" s="1"/>
      <c r="RSG13" s="1"/>
      <c r="RSH13" s="1"/>
      <c r="RSI13" s="1"/>
      <c r="RSJ13" s="1"/>
      <c r="RSK13" s="1"/>
      <c r="RSL13" s="1"/>
      <c r="RSM13" s="1"/>
      <c r="RSN13" s="1"/>
      <c r="RSO13" s="1"/>
      <c r="RSP13" s="1"/>
      <c r="RSQ13" s="1"/>
      <c r="RSR13" s="1"/>
      <c r="RSS13" s="1"/>
      <c r="RST13" s="1"/>
      <c r="RSU13" s="1"/>
      <c r="RSV13" s="1"/>
      <c r="RSW13" s="1"/>
      <c r="RSX13" s="1"/>
      <c r="RSY13" s="1"/>
      <c r="RSZ13" s="1"/>
      <c r="RTA13" s="1"/>
      <c r="RTB13" s="1"/>
      <c r="RTC13" s="1"/>
      <c r="RTD13" s="1"/>
      <c r="RTE13" s="1"/>
      <c r="RTF13" s="1"/>
      <c r="RTG13" s="1"/>
      <c r="RTH13" s="1"/>
      <c r="RTI13" s="1"/>
      <c r="RTJ13" s="1"/>
      <c r="RTK13" s="1"/>
      <c r="RTL13" s="1"/>
      <c r="RTM13" s="1"/>
      <c r="RTN13" s="1"/>
      <c r="RTO13" s="1"/>
      <c r="RTP13" s="1"/>
      <c r="RTQ13" s="1"/>
      <c r="RTR13" s="1"/>
      <c r="RTS13" s="1"/>
      <c r="RTT13" s="1"/>
      <c r="RTU13" s="1"/>
      <c r="RTV13" s="1"/>
      <c r="RTW13" s="1"/>
      <c r="RTX13" s="1"/>
      <c r="RTY13" s="1"/>
      <c r="RTZ13" s="1"/>
      <c r="RUA13" s="1"/>
      <c r="RUB13" s="1"/>
      <c r="RUC13" s="1"/>
      <c r="RUD13" s="1"/>
      <c r="RUE13" s="1"/>
      <c r="RUF13" s="1"/>
      <c r="RUG13" s="1"/>
      <c r="RUH13" s="1"/>
      <c r="RUI13" s="1"/>
      <c r="RUJ13" s="1"/>
      <c r="RUK13" s="1"/>
      <c r="RUL13" s="1"/>
      <c r="RUM13" s="1"/>
      <c r="RUN13" s="1"/>
      <c r="RUO13" s="1"/>
      <c r="RUP13" s="1"/>
      <c r="RUQ13" s="1"/>
      <c r="RUR13" s="1"/>
      <c r="RUS13" s="1"/>
      <c r="RUT13" s="1"/>
      <c r="RUU13" s="1"/>
      <c r="RUV13" s="1"/>
      <c r="RUW13" s="1"/>
      <c r="RUX13" s="1"/>
      <c r="RUY13" s="1"/>
      <c r="RUZ13" s="1"/>
      <c r="RVA13" s="1"/>
      <c r="RVB13" s="1"/>
      <c r="RVC13" s="1"/>
      <c r="RVD13" s="1"/>
      <c r="RVE13" s="1"/>
      <c r="RVF13" s="1"/>
      <c r="RVG13" s="1"/>
      <c r="RVH13" s="1"/>
      <c r="RVI13" s="1"/>
      <c r="RVJ13" s="1"/>
      <c r="RVK13" s="1"/>
      <c r="RVL13" s="1"/>
      <c r="RVM13" s="1"/>
      <c r="RVN13" s="1"/>
      <c r="RVO13" s="1"/>
      <c r="RVP13" s="1"/>
      <c r="RVQ13" s="1"/>
      <c r="RVR13" s="1"/>
      <c r="RVS13" s="1"/>
      <c r="RVT13" s="1"/>
      <c r="RVU13" s="1"/>
      <c r="RVV13" s="1"/>
      <c r="RVW13" s="1"/>
      <c r="RVX13" s="1"/>
      <c r="RVY13" s="1"/>
      <c r="RVZ13" s="1"/>
      <c r="RWA13" s="1"/>
      <c r="RWB13" s="1"/>
      <c r="RWC13" s="1"/>
      <c r="RWD13" s="1"/>
      <c r="RWE13" s="1"/>
      <c r="RWF13" s="1"/>
      <c r="RWG13" s="1"/>
      <c r="RWH13" s="1"/>
      <c r="RWI13" s="1"/>
      <c r="RWJ13" s="1"/>
      <c r="RWK13" s="1"/>
      <c r="RWL13" s="1"/>
      <c r="RWM13" s="1"/>
      <c r="RWN13" s="1"/>
      <c r="RWO13" s="1"/>
      <c r="RWP13" s="1"/>
      <c r="RWQ13" s="1"/>
      <c r="RWR13" s="1"/>
      <c r="RWS13" s="1"/>
      <c r="RWT13" s="1"/>
      <c r="RWU13" s="1"/>
      <c r="RWV13" s="1"/>
      <c r="RWW13" s="1"/>
      <c r="RWX13" s="1"/>
      <c r="RWY13" s="1"/>
      <c r="RWZ13" s="1"/>
      <c r="RXA13" s="1"/>
      <c r="RXB13" s="1"/>
      <c r="RXC13" s="1"/>
      <c r="RXD13" s="1"/>
      <c r="RXE13" s="1"/>
      <c r="RXF13" s="1"/>
      <c r="RXG13" s="1"/>
      <c r="RXH13" s="1"/>
      <c r="RXI13" s="1"/>
      <c r="RXJ13" s="1"/>
      <c r="RXK13" s="1"/>
      <c r="RXL13" s="1"/>
      <c r="RXM13" s="1"/>
      <c r="RXN13" s="1"/>
      <c r="RXO13" s="1"/>
      <c r="RXP13" s="1"/>
      <c r="RXQ13" s="1"/>
      <c r="RXR13" s="1"/>
      <c r="RXS13" s="1"/>
      <c r="RXT13" s="1"/>
      <c r="RXU13" s="1"/>
      <c r="RXV13" s="1"/>
      <c r="RXW13" s="1"/>
      <c r="RXX13" s="1"/>
      <c r="RXY13" s="1"/>
      <c r="RXZ13" s="1"/>
      <c r="RYA13" s="1"/>
      <c r="RYB13" s="1"/>
      <c r="RYC13" s="1"/>
      <c r="RYD13" s="1"/>
      <c r="RYE13" s="1"/>
      <c r="RYF13" s="1"/>
      <c r="RYG13" s="1"/>
      <c r="RYH13" s="1"/>
      <c r="RYI13" s="1"/>
      <c r="RYJ13" s="1"/>
      <c r="RYK13" s="1"/>
      <c r="RYL13" s="1"/>
      <c r="RYM13" s="1"/>
      <c r="RYN13" s="1"/>
      <c r="RYO13" s="1"/>
      <c r="RYP13" s="1"/>
      <c r="RYQ13" s="1"/>
      <c r="RYR13" s="1"/>
      <c r="RYS13" s="1"/>
      <c r="RYT13" s="1"/>
      <c r="RYU13" s="1"/>
      <c r="RYV13" s="1"/>
      <c r="RYW13" s="1"/>
      <c r="RYX13" s="1"/>
      <c r="RYY13" s="1"/>
      <c r="RYZ13" s="1"/>
      <c r="RZA13" s="1"/>
      <c r="RZB13" s="1"/>
      <c r="RZC13" s="1"/>
      <c r="RZD13" s="1"/>
      <c r="RZE13" s="1"/>
      <c r="RZF13" s="1"/>
      <c r="RZG13" s="1"/>
      <c r="RZH13" s="1"/>
      <c r="RZI13" s="1"/>
      <c r="RZJ13" s="1"/>
      <c r="RZK13" s="1"/>
      <c r="RZL13" s="1"/>
      <c r="RZM13" s="1"/>
      <c r="RZN13" s="1"/>
      <c r="RZO13" s="1"/>
      <c r="RZP13" s="1"/>
      <c r="RZQ13" s="1"/>
      <c r="RZR13" s="1"/>
      <c r="RZS13" s="1"/>
      <c r="RZT13" s="1"/>
      <c r="RZU13" s="1"/>
      <c r="RZV13" s="1"/>
      <c r="RZW13" s="1"/>
      <c r="RZX13" s="1"/>
      <c r="RZY13" s="1"/>
      <c r="RZZ13" s="1"/>
      <c r="SAA13" s="1"/>
      <c r="SAB13" s="1"/>
      <c r="SAC13" s="1"/>
      <c r="SAD13" s="1"/>
      <c r="SAE13" s="1"/>
      <c r="SAF13" s="1"/>
      <c r="SAG13" s="1"/>
      <c r="SAH13" s="1"/>
      <c r="SAI13" s="1"/>
      <c r="SAJ13" s="1"/>
      <c r="SAK13" s="1"/>
      <c r="SAL13" s="1"/>
      <c r="SAM13" s="1"/>
      <c r="SAN13" s="1"/>
      <c r="SAO13" s="1"/>
      <c r="SAP13" s="1"/>
      <c r="SAQ13" s="1"/>
      <c r="SAR13" s="1"/>
      <c r="SAS13" s="1"/>
      <c r="SAT13" s="1"/>
      <c r="SAU13" s="1"/>
      <c r="SAV13" s="1"/>
      <c r="SAW13" s="1"/>
      <c r="SAX13" s="1"/>
      <c r="SAY13" s="1"/>
      <c r="SAZ13" s="1"/>
      <c r="SBA13" s="1"/>
      <c r="SBB13" s="1"/>
      <c r="SBC13" s="1"/>
      <c r="SBD13" s="1"/>
      <c r="SBE13" s="1"/>
      <c r="SBF13" s="1"/>
      <c r="SBG13" s="1"/>
      <c r="SBH13" s="1"/>
      <c r="SBI13" s="1"/>
      <c r="SBJ13" s="1"/>
      <c r="SBK13" s="1"/>
      <c r="SBL13" s="1"/>
      <c r="SBM13" s="1"/>
      <c r="SBN13" s="1"/>
      <c r="SBO13" s="1"/>
      <c r="SBP13" s="1"/>
      <c r="SBQ13" s="1"/>
      <c r="SBR13" s="1"/>
      <c r="SBS13" s="1"/>
      <c r="SBT13" s="1"/>
      <c r="SBU13" s="1"/>
      <c r="SBV13" s="1"/>
      <c r="SBW13" s="1"/>
      <c r="SBX13" s="1"/>
      <c r="SBY13" s="1"/>
      <c r="SBZ13" s="1"/>
      <c r="SCA13" s="1"/>
      <c r="SCB13" s="1"/>
      <c r="SCC13" s="1"/>
      <c r="SCD13" s="1"/>
      <c r="SCE13" s="1"/>
      <c r="SCF13" s="1"/>
      <c r="SCG13" s="1"/>
      <c r="SCH13" s="1"/>
      <c r="SCI13" s="1"/>
      <c r="SCJ13" s="1"/>
      <c r="SCK13" s="1"/>
      <c r="SCL13" s="1"/>
      <c r="SCM13" s="1"/>
      <c r="SCN13" s="1"/>
      <c r="SCO13" s="1"/>
      <c r="SCP13" s="1"/>
      <c r="SCQ13" s="1"/>
      <c r="SCR13" s="1"/>
      <c r="SCS13" s="1"/>
      <c r="SCT13" s="1"/>
      <c r="SCU13" s="1"/>
      <c r="SCV13" s="1"/>
      <c r="SCW13" s="1"/>
      <c r="SCX13" s="1"/>
      <c r="SCY13" s="1"/>
      <c r="SCZ13" s="1"/>
      <c r="SDA13" s="1"/>
      <c r="SDB13" s="1"/>
      <c r="SDC13" s="1"/>
      <c r="SDD13" s="1"/>
      <c r="SDE13" s="1"/>
      <c r="SDF13" s="1"/>
      <c r="SDG13" s="1"/>
      <c r="SDH13" s="1"/>
      <c r="SDI13" s="1"/>
      <c r="SDJ13" s="1"/>
      <c r="SDK13" s="1"/>
      <c r="SDL13" s="1"/>
      <c r="SDM13" s="1"/>
      <c r="SDN13" s="1"/>
      <c r="SDO13" s="1"/>
      <c r="SDP13" s="1"/>
      <c r="SDQ13" s="1"/>
      <c r="SDR13" s="1"/>
      <c r="SDS13" s="1"/>
      <c r="SDT13" s="1"/>
      <c r="SDU13" s="1"/>
      <c r="SDV13" s="1"/>
      <c r="SDW13" s="1"/>
      <c r="SDX13" s="1"/>
      <c r="SDY13" s="1"/>
      <c r="SDZ13" s="1"/>
      <c r="SEA13" s="1"/>
      <c r="SEB13" s="1"/>
      <c r="SEC13" s="1"/>
      <c r="SED13" s="1"/>
      <c r="SEE13" s="1"/>
      <c r="SEF13" s="1"/>
      <c r="SEG13" s="1"/>
      <c r="SEH13" s="1"/>
      <c r="SEI13" s="1"/>
      <c r="SEJ13" s="1"/>
      <c r="SEK13" s="1"/>
      <c r="SEL13" s="1"/>
      <c r="SEM13" s="1"/>
      <c r="SEN13" s="1"/>
      <c r="SEO13" s="1"/>
      <c r="SEP13" s="1"/>
      <c r="SEQ13" s="1"/>
      <c r="SER13" s="1"/>
      <c r="SES13" s="1"/>
      <c r="SET13" s="1"/>
      <c r="SEU13" s="1"/>
      <c r="SEV13" s="1"/>
      <c r="SEW13" s="1"/>
      <c r="SEX13" s="1"/>
      <c r="SEY13" s="1"/>
      <c r="SEZ13" s="1"/>
      <c r="SFA13" s="1"/>
      <c r="SFB13" s="1"/>
      <c r="SFC13" s="1"/>
      <c r="SFD13" s="1"/>
      <c r="SFE13" s="1"/>
      <c r="SFF13" s="1"/>
      <c r="SFG13" s="1"/>
      <c r="SFH13" s="1"/>
      <c r="SFI13" s="1"/>
      <c r="SFJ13" s="1"/>
      <c r="SFK13" s="1"/>
      <c r="SFL13" s="1"/>
      <c r="SFM13" s="1"/>
      <c r="SFN13" s="1"/>
      <c r="SFO13" s="1"/>
      <c r="SFP13" s="1"/>
      <c r="SFQ13" s="1"/>
      <c r="SFR13" s="1"/>
      <c r="SFS13" s="1"/>
      <c r="SFT13" s="1"/>
      <c r="SFU13" s="1"/>
      <c r="SFV13" s="1"/>
      <c r="SFW13" s="1"/>
      <c r="SFX13" s="1"/>
      <c r="SFY13" s="1"/>
      <c r="SFZ13" s="1"/>
      <c r="SGA13" s="1"/>
      <c r="SGB13" s="1"/>
      <c r="SGC13" s="1"/>
      <c r="SGD13" s="1"/>
      <c r="SGE13" s="1"/>
      <c r="SGF13" s="1"/>
      <c r="SGG13" s="1"/>
      <c r="SGH13" s="1"/>
      <c r="SGI13" s="1"/>
      <c r="SGJ13" s="1"/>
      <c r="SGK13" s="1"/>
      <c r="SGL13" s="1"/>
      <c r="SGM13" s="1"/>
      <c r="SGN13" s="1"/>
      <c r="SGO13" s="1"/>
      <c r="SGP13" s="1"/>
      <c r="SGQ13" s="1"/>
      <c r="SGR13" s="1"/>
      <c r="SGS13" s="1"/>
      <c r="SGT13" s="1"/>
      <c r="SGU13" s="1"/>
      <c r="SGV13" s="1"/>
      <c r="SGW13" s="1"/>
      <c r="SGX13" s="1"/>
      <c r="SGY13" s="1"/>
      <c r="SGZ13" s="1"/>
      <c r="SHA13" s="1"/>
      <c r="SHB13" s="1"/>
      <c r="SHC13" s="1"/>
      <c r="SHD13" s="1"/>
      <c r="SHE13" s="1"/>
      <c r="SHF13" s="1"/>
      <c r="SHG13" s="1"/>
      <c r="SHH13" s="1"/>
      <c r="SHI13" s="1"/>
      <c r="SHJ13" s="1"/>
      <c r="SHK13" s="1"/>
      <c r="SHL13" s="1"/>
      <c r="SHM13" s="1"/>
      <c r="SHN13" s="1"/>
      <c r="SHO13" s="1"/>
      <c r="SHP13" s="1"/>
      <c r="SHQ13" s="1"/>
      <c r="SHR13" s="1"/>
      <c r="SHS13" s="1"/>
      <c r="SHT13" s="1"/>
      <c r="SHU13" s="1"/>
      <c r="SHV13" s="1"/>
      <c r="SHW13" s="1"/>
      <c r="SHX13" s="1"/>
      <c r="SHY13" s="1"/>
      <c r="SHZ13" s="1"/>
      <c r="SIA13" s="1"/>
      <c r="SIB13" s="1"/>
      <c r="SIC13" s="1"/>
      <c r="SID13" s="1"/>
      <c r="SIE13" s="1"/>
      <c r="SIF13" s="1"/>
      <c r="SIG13" s="1"/>
      <c r="SIH13" s="1"/>
      <c r="SII13" s="1"/>
      <c r="SIJ13" s="1"/>
      <c r="SIK13" s="1"/>
      <c r="SIL13" s="1"/>
      <c r="SIM13" s="1"/>
      <c r="SIN13" s="1"/>
      <c r="SIO13" s="1"/>
      <c r="SIP13" s="1"/>
      <c r="SIQ13" s="1"/>
      <c r="SIR13" s="1"/>
      <c r="SIS13" s="1"/>
      <c r="SIT13" s="1"/>
      <c r="SIU13" s="1"/>
      <c r="SIV13" s="1"/>
      <c r="SIW13" s="1"/>
      <c r="SIX13" s="1"/>
      <c r="SIY13" s="1"/>
      <c r="SIZ13" s="1"/>
      <c r="SJA13" s="1"/>
      <c r="SJB13" s="1"/>
      <c r="SJC13" s="1"/>
      <c r="SJD13" s="1"/>
      <c r="SJE13" s="1"/>
      <c r="SJF13" s="1"/>
      <c r="SJG13" s="1"/>
      <c r="SJH13" s="1"/>
      <c r="SJI13" s="1"/>
      <c r="SJJ13" s="1"/>
      <c r="SJK13" s="1"/>
      <c r="SJL13" s="1"/>
      <c r="SJM13" s="1"/>
      <c r="SJN13" s="1"/>
      <c r="SJO13" s="1"/>
      <c r="SJP13" s="1"/>
      <c r="SJQ13" s="1"/>
      <c r="SJR13" s="1"/>
      <c r="SJS13" s="1"/>
      <c r="SJT13" s="1"/>
      <c r="SJU13" s="1"/>
      <c r="SJV13" s="1"/>
      <c r="SJW13" s="1"/>
      <c r="SJX13" s="1"/>
      <c r="SJY13" s="1"/>
      <c r="SJZ13" s="1"/>
      <c r="SKA13" s="1"/>
      <c r="SKB13" s="1"/>
      <c r="SKC13" s="1"/>
      <c r="SKD13" s="1"/>
      <c r="SKE13" s="1"/>
      <c r="SKF13" s="1"/>
      <c r="SKG13" s="1"/>
      <c r="SKH13" s="1"/>
      <c r="SKI13" s="1"/>
      <c r="SKJ13" s="1"/>
      <c r="SKK13" s="1"/>
      <c r="SKL13" s="1"/>
      <c r="SKM13" s="1"/>
      <c r="SKN13" s="1"/>
      <c r="SKO13" s="1"/>
      <c r="SKP13" s="1"/>
      <c r="SKQ13" s="1"/>
      <c r="SKR13" s="1"/>
      <c r="SKS13" s="1"/>
      <c r="SKT13" s="1"/>
      <c r="SKU13" s="1"/>
      <c r="SKV13" s="1"/>
      <c r="SKW13" s="1"/>
      <c r="SKX13" s="1"/>
      <c r="SKY13" s="1"/>
      <c r="SKZ13" s="1"/>
      <c r="SLA13" s="1"/>
      <c r="SLB13" s="1"/>
      <c r="SLC13" s="1"/>
      <c r="SLD13" s="1"/>
      <c r="SLE13" s="1"/>
      <c r="SLF13" s="1"/>
      <c r="SLG13" s="1"/>
      <c r="SLH13" s="1"/>
      <c r="SLI13" s="1"/>
      <c r="SLJ13" s="1"/>
      <c r="SLK13" s="1"/>
      <c r="SLL13" s="1"/>
      <c r="SLM13" s="1"/>
      <c r="SLN13" s="1"/>
      <c r="SLO13" s="1"/>
      <c r="SLP13" s="1"/>
      <c r="SLQ13" s="1"/>
      <c r="SLR13" s="1"/>
      <c r="SLS13" s="1"/>
      <c r="SLT13" s="1"/>
      <c r="SLU13" s="1"/>
      <c r="SLV13" s="1"/>
      <c r="SLW13" s="1"/>
      <c r="SLX13" s="1"/>
      <c r="SLY13" s="1"/>
      <c r="SLZ13" s="1"/>
      <c r="SMA13" s="1"/>
      <c r="SMB13" s="1"/>
      <c r="SMC13" s="1"/>
      <c r="SMD13" s="1"/>
      <c r="SME13" s="1"/>
      <c r="SMF13" s="1"/>
      <c r="SMG13" s="1"/>
      <c r="SMH13" s="1"/>
      <c r="SMI13" s="1"/>
      <c r="SMJ13" s="1"/>
      <c r="SMK13" s="1"/>
      <c r="SML13" s="1"/>
      <c r="SMM13" s="1"/>
      <c r="SMN13" s="1"/>
      <c r="SMO13" s="1"/>
      <c r="SMP13" s="1"/>
      <c r="SMQ13" s="1"/>
      <c r="SMR13" s="1"/>
      <c r="SMS13" s="1"/>
      <c r="SMT13" s="1"/>
      <c r="SMU13" s="1"/>
      <c r="SMV13" s="1"/>
      <c r="SMW13" s="1"/>
      <c r="SMX13" s="1"/>
      <c r="SMY13" s="1"/>
      <c r="SMZ13" s="1"/>
      <c r="SNA13" s="1"/>
      <c r="SNB13" s="1"/>
      <c r="SNC13" s="1"/>
      <c r="SND13" s="1"/>
      <c r="SNE13" s="1"/>
      <c r="SNF13" s="1"/>
      <c r="SNG13" s="1"/>
      <c r="SNH13" s="1"/>
      <c r="SNI13" s="1"/>
      <c r="SNJ13" s="1"/>
      <c r="SNK13" s="1"/>
      <c r="SNL13" s="1"/>
      <c r="SNM13" s="1"/>
      <c r="SNN13" s="1"/>
      <c r="SNO13" s="1"/>
      <c r="SNP13" s="1"/>
      <c r="SNQ13" s="1"/>
      <c r="SNR13" s="1"/>
      <c r="SNS13" s="1"/>
      <c r="SNT13" s="1"/>
      <c r="SNU13" s="1"/>
      <c r="SNV13" s="1"/>
      <c r="SNW13" s="1"/>
      <c r="SNX13" s="1"/>
      <c r="SNY13" s="1"/>
      <c r="SNZ13" s="1"/>
      <c r="SOA13" s="1"/>
      <c r="SOB13" s="1"/>
      <c r="SOC13" s="1"/>
      <c r="SOD13" s="1"/>
      <c r="SOE13" s="1"/>
      <c r="SOF13" s="1"/>
      <c r="SOG13" s="1"/>
      <c r="SOH13" s="1"/>
      <c r="SOI13" s="1"/>
      <c r="SOJ13" s="1"/>
      <c r="SOK13" s="1"/>
      <c r="SOL13" s="1"/>
      <c r="SOM13" s="1"/>
      <c r="SON13" s="1"/>
      <c r="SOO13" s="1"/>
      <c r="SOP13" s="1"/>
      <c r="SOQ13" s="1"/>
      <c r="SOR13" s="1"/>
      <c r="SOS13" s="1"/>
      <c r="SOT13" s="1"/>
      <c r="SOU13" s="1"/>
      <c r="SOV13" s="1"/>
      <c r="SOW13" s="1"/>
      <c r="SOX13" s="1"/>
      <c r="SOY13" s="1"/>
      <c r="SOZ13" s="1"/>
      <c r="SPA13" s="1"/>
      <c r="SPB13" s="1"/>
      <c r="SPC13" s="1"/>
      <c r="SPD13" s="1"/>
      <c r="SPE13" s="1"/>
      <c r="SPF13" s="1"/>
      <c r="SPG13" s="1"/>
      <c r="SPH13" s="1"/>
      <c r="SPI13" s="1"/>
      <c r="SPJ13" s="1"/>
      <c r="SPK13" s="1"/>
      <c r="SPL13" s="1"/>
      <c r="SPM13" s="1"/>
      <c r="SPN13" s="1"/>
      <c r="SPO13" s="1"/>
      <c r="SPP13" s="1"/>
      <c r="SPQ13" s="1"/>
      <c r="SPR13" s="1"/>
      <c r="SPS13" s="1"/>
      <c r="SPT13" s="1"/>
      <c r="SPU13" s="1"/>
      <c r="SPV13" s="1"/>
      <c r="SPW13" s="1"/>
      <c r="SPX13" s="1"/>
      <c r="SPY13" s="1"/>
      <c r="SPZ13" s="1"/>
      <c r="SQA13" s="1"/>
      <c r="SQB13" s="1"/>
      <c r="SQC13" s="1"/>
      <c r="SQD13" s="1"/>
      <c r="SQE13" s="1"/>
      <c r="SQF13" s="1"/>
      <c r="SQG13" s="1"/>
      <c r="SQH13" s="1"/>
      <c r="SQI13" s="1"/>
      <c r="SQJ13" s="1"/>
      <c r="SQK13" s="1"/>
      <c r="SQL13" s="1"/>
      <c r="SQM13" s="1"/>
      <c r="SQN13" s="1"/>
      <c r="SQO13" s="1"/>
      <c r="SQP13" s="1"/>
      <c r="SQQ13" s="1"/>
      <c r="SQR13" s="1"/>
      <c r="SQS13" s="1"/>
      <c r="SQT13" s="1"/>
      <c r="SQU13" s="1"/>
      <c r="SQV13" s="1"/>
      <c r="SQW13" s="1"/>
      <c r="SQX13" s="1"/>
      <c r="SQY13" s="1"/>
      <c r="SQZ13" s="1"/>
      <c r="SRA13" s="1"/>
      <c r="SRB13" s="1"/>
      <c r="SRC13" s="1"/>
      <c r="SRD13" s="1"/>
      <c r="SRE13" s="1"/>
      <c r="SRF13" s="1"/>
      <c r="SRG13" s="1"/>
      <c r="SRH13" s="1"/>
      <c r="SRI13" s="1"/>
      <c r="SRJ13" s="1"/>
      <c r="SRK13" s="1"/>
      <c r="SRL13" s="1"/>
      <c r="SRM13" s="1"/>
      <c r="SRN13" s="1"/>
      <c r="SRO13" s="1"/>
      <c r="SRP13" s="1"/>
      <c r="SRQ13" s="1"/>
      <c r="SRR13" s="1"/>
      <c r="SRS13" s="1"/>
      <c r="SRT13" s="1"/>
      <c r="SRU13" s="1"/>
      <c r="SRV13" s="1"/>
      <c r="SRW13" s="1"/>
      <c r="SRX13" s="1"/>
      <c r="SRY13" s="1"/>
      <c r="SRZ13" s="1"/>
      <c r="SSA13" s="1"/>
      <c r="SSB13" s="1"/>
      <c r="SSC13" s="1"/>
      <c r="SSD13" s="1"/>
      <c r="SSE13" s="1"/>
      <c r="SSF13" s="1"/>
      <c r="SSG13" s="1"/>
      <c r="SSH13" s="1"/>
      <c r="SSI13" s="1"/>
      <c r="SSJ13" s="1"/>
      <c r="SSK13" s="1"/>
      <c r="SSL13" s="1"/>
      <c r="SSM13" s="1"/>
      <c r="SSN13" s="1"/>
      <c r="SSO13" s="1"/>
      <c r="SSP13" s="1"/>
      <c r="SSQ13" s="1"/>
      <c r="SSR13" s="1"/>
      <c r="SSS13" s="1"/>
      <c r="SST13" s="1"/>
      <c r="SSU13" s="1"/>
      <c r="SSV13" s="1"/>
      <c r="SSW13" s="1"/>
      <c r="SSX13" s="1"/>
      <c r="SSY13" s="1"/>
      <c r="SSZ13" s="1"/>
      <c r="STA13" s="1"/>
      <c r="STB13" s="1"/>
      <c r="STC13" s="1"/>
      <c r="STD13" s="1"/>
      <c r="STE13" s="1"/>
      <c r="STF13" s="1"/>
      <c r="STG13" s="1"/>
      <c r="STH13" s="1"/>
      <c r="STI13" s="1"/>
      <c r="STJ13" s="1"/>
      <c r="STK13" s="1"/>
      <c r="STL13" s="1"/>
      <c r="STM13" s="1"/>
      <c r="STN13" s="1"/>
      <c r="STO13" s="1"/>
      <c r="STP13" s="1"/>
      <c r="STQ13" s="1"/>
      <c r="STR13" s="1"/>
      <c r="STS13" s="1"/>
      <c r="STT13" s="1"/>
      <c r="STU13" s="1"/>
      <c r="STV13" s="1"/>
      <c r="STW13" s="1"/>
      <c r="STX13" s="1"/>
      <c r="STY13" s="1"/>
      <c r="STZ13" s="1"/>
      <c r="SUA13" s="1"/>
      <c r="SUB13" s="1"/>
      <c r="SUC13" s="1"/>
      <c r="SUD13" s="1"/>
      <c r="SUE13" s="1"/>
      <c r="SUF13" s="1"/>
      <c r="SUG13" s="1"/>
      <c r="SUH13" s="1"/>
      <c r="SUI13" s="1"/>
      <c r="SUJ13" s="1"/>
      <c r="SUK13" s="1"/>
      <c r="SUL13" s="1"/>
      <c r="SUM13" s="1"/>
      <c r="SUN13" s="1"/>
      <c r="SUO13" s="1"/>
      <c r="SUP13" s="1"/>
      <c r="SUQ13" s="1"/>
      <c r="SUR13" s="1"/>
      <c r="SUS13" s="1"/>
      <c r="SUT13" s="1"/>
      <c r="SUU13" s="1"/>
      <c r="SUV13" s="1"/>
      <c r="SUW13" s="1"/>
      <c r="SUX13" s="1"/>
      <c r="SUY13" s="1"/>
      <c r="SUZ13" s="1"/>
      <c r="SVA13" s="1"/>
      <c r="SVB13" s="1"/>
      <c r="SVC13" s="1"/>
      <c r="SVD13" s="1"/>
      <c r="SVE13" s="1"/>
      <c r="SVF13" s="1"/>
      <c r="SVG13" s="1"/>
      <c r="SVH13" s="1"/>
      <c r="SVI13" s="1"/>
      <c r="SVJ13" s="1"/>
      <c r="SVK13" s="1"/>
      <c r="SVL13" s="1"/>
      <c r="SVM13" s="1"/>
      <c r="SVN13" s="1"/>
      <c r="SVO13" s="1"/>
      <c r="SVP13" s="1"/>
      <c r="SVQ13" s="1"/>
      <c r="SVR13" s="1"/>
      <c r="SVS13" s="1"/>
      <c r="SVT13" s="1"/>
      <c r="SVU13" s="1"/>
      <c r="SVV13" s="1"/>
      <c r="SVW13" s="1"/>
      <c r="SVX13" s="1"/>
      <c r="SVY13" s="1"/>
      <c r="SVZ13" s="1"/>
      <c r="SWA13" s="1"/>
      <c r="SWB13" s="1"/>
      <c r="SWC13" s="1"/>
      <c r="SWD13" s="1"/>
      <c r="SWE13" s="1"/>
      <c r="SWF13" s="1"/>
      <c r="SWG13" s="1"/>
      <c r="SWH13" s="1"/>
      <c r="SWI13" s="1"/>
      <c r="SWJ13" s="1"/>
      <c r="SWK13" s="1"/>
      <c r="SWL13" s="1"/>
      <c r="SWM13" s="1"/>
      <c r="SWN13" s="1"/>
      <c r="SWO13" s="1"/>
      <c r="SWP13" s="1"/>
      <c r="SWQ13" s="1"/>
      <c r="SWR13" s="1"/>
      <c r="SWS13" s="1"/>
      <c r="SWT13" s="1"/>
      <c r="SWU13" s="1"/>
      <c r="SWV13" s="1"/>
      <c r="SWW13" s="1"/>
      <c r="SWX13" s="1"/>
      <c r="SWY13" s="1"/>
      <c r="SWZ13" s="1"/>
      <c r="SXA13" s="1"/>
      <c r="SXB13" s="1"/>
      <c r="SXC13" s="1"/>
      <c r="SXD13" s="1"/>
      <c r="SXE13" s="1"/>
      <c r="SXF13" s="1"/>
      <c r="SXG13" s="1"/>
      <c r="SXH13" s="1"/>
      <c r="SXI13" s="1"/>
      <c r="SXJ13" s="1"/>
      <c r="SXK13" s="1"/>
      <c r="SXL13" s="1"/>
      <c r="SXM13" s="1"/>
      <c r="SXN13" s="1"/>
      <c r="SXO13" s="1"/>
      <c r="SXP13" s="1"/>
      <c r="SXQ13" s="1"/>
      <c r="SXR13" s="1"/>
      <c r="SXS13" s="1"/>
      <c r="SXT13" s="1"/>
      <c r="SXU13" s="1"/>
      <c r="SXV13" s="1"/>
      <c r="SXW13" s="1"/>
      <c r="SXX13" s="1"/>
      <c r="SXY13" s="1"/>
      <c r="SXZ13" s="1"/>
      <c r="SYA13" s="1"/>
      <c r="SYB13" s="1"/>
      <c r="SYC13" s="1"/>
      <c r="SYD13" s="1"/>
      <c r="SYE13" s="1"/>
      <c r="SYF13" s="1"/>
      <c r="SYG13" s="1"/>
      <c r="SYH13" s="1"/>
      <c r="SYI13" s="1"/>
      <c r="SYJ13" s="1"/>
      <c r="SYK13" s="1"/>
      <c r="SYL13" s="1"/>
      <c r="SYM13" s="1"/>
      <c r="SYN13" s="1"/>
      <c r="SYO13" s="1"/>
      <c r="SYP13" s="1"/>
      <c r="SYQ13" s="1"/>
      <c r="SYR13" s="1"/>
      <c r="SYS13" s="1"/>
      <c r="SYT13" s="1"/>
      <c r="SYU13" s="1"/>
      <c r="SYV13" s="1"/>
      <c r="SYW13" s="1"/>
      <c r="SYX13" s="1"/>
      <c r="SYY13" s="1"/>
      <c r="SYZ13" s="1"/>
      <c r="SZA13" s="1"/>
      <c r="SZB13" s="1"/>
      <c r="SZC13" s="1"/>
      <c r="SZD13" s="1"/>
      <c r="SZE13" s="1"/>
      <c r="SZF13" s="1"/>
      <c r="SZG13" s="1"/>
      <c r="SZH13" s="1"/>
      <c r="SZI13" s="1"/>
      <c r="SZJ13" s="1"/>
      <c r="SZK13" s="1"/>
      <c r="SZL13" s="1"/>
      <c r="SZM13" s="1"/>
      <c r="SZN13" s="1"/>
      <c r="SZO13" s="1"/>
      <c r="SZP13" s="1"/>
      <c r="SZQ13" s="1"/>
      <c r="SZR13" s="1"/>
      <c r="SZS13" s="1"/>
      <c r="SZT13" s="1"/>
      <c r="SZU13" s="1"/>
      <c r="SZV13" s="1"/>
      <c r="SZW13" s="1"/>
      <c r="SZX13" s="1"/>
      <c r="SZY13" s="1"/>
      <c r="SZZ13" s="1"/>
      <c r="TAA13" s="1"/>
      <c r="TAB13" s="1"/>
      <c r="TAC13" s="1"/>
      <c r="TAD13" s="1"/>
      <c r="TAE13" s="1"/>
      <c r="TAF13" s="1"/>
      <c r="TAG13" s="1"/>
      <c r="TAH13" s="1"/>
      <c r="TAI13" s="1"/>
      <c r="TAJ13" s="1"/>
      <c r="TAK13" s="1"/>
      <c r="TAL13" s="1"/>
      <c r="TAM13" s="1"/>
      <c r="TAN13" s="1"/>
      <c r="TAO13" s="1"/>
      <c r="TAP13" s="1"/>
      <c r="TAQ13" s="1"/>
      <c r="TAR13" s="1"/>
      <c r="TAS13" s="1"/>
      <c r="TAT13" s="1"/>
      <c r="TAU13" s="1"/>
      <c r="TAV13" s="1"/>
      <c r="TAW13" s="1"/>
      <c r="TAX13" s="1"/>
      <c r="TAY13" s="1"/>
      <c r="TAZ13" s="1"/>
      <c r="TBA13" s="1"/>
      <c r="TBB13" s="1"/>
      <c r="TBC13" s="1"/>
      <c r="TBD13" s="1"/>
      <c r="TBE13" s="1"/>
      <c r="TBF13" s="1"/>
      <c r="TBG13" s="1"/>
      <c r="TBH13" s="1"/>
      <c r="TBI13" s="1"/>
      <c r="TBJ13" s="1"/>
      <c r="TBK13" s="1"/>
      <c r="TBL13" s="1"/>
      <c r="TBM13" s="1"/>
      <c r="TBN13" s="1"/>
      <c r="TBO13" s="1"/>
      <c r="TBP13" s="1"/>
      <c r="TBQ13" s="1"/>
      <c r="TBR13" s="1"/>
      <c r="TBS13" s="1"/>
      <c r="TBT13" s="1"/>
      <c r="TBU13" s="1"/>
      <c r="TBV13" s="1"/>
      <c r="TBW13" s="1"/>
      <c r="TBX13" s="1"/>
      <c r="TBY13" s="1"/>
      <c r="TBZ13" s="1"/>
      <c r="TCA13" s="1"/>
      <c r="TCB13" s="1"/>
      <c r="TCC13" s="1"/>
      <c r="TCD13" s="1"/>
      <c r="TCE13" s="1"/>
      <c r="TCF13" s="1"/>
      <c r="TCG13" s="1"/>
      <c r="TCH13" s="1"/>
      <c r="TCI13" s="1"/>
      <c r="TCJ13" s="1"/>
      <c r="TCK13" s="1"/>
      <c r="TCL13" s="1"/>
      <c r="TCM13" s="1"/>
      <c r="TCN13" s="1"/>
      <c r="TCO13" s="1"/>
      <c r="TCP13" s="1"/>
      <c r="TCQ13" s="1"/>
      <c r="TCR13" s="1"/>
      <c r="TCS13" s="1"/>
      <c r="TCT13" s="1"/>
      <c r="TCU13" s="1"/>
      <c r="TCV13" s="1"/>
      <c r="TCW13" s="1"/>
      <c r="TCX13" s="1"/>
      <c r="TCY13" s="1"/>
      <c r="TCZ13" s="1"/>
      <c r="TDA13" s="1"/>
      <c r="TDB13" s="1"/>
      <c r="TDC13" s="1"/>
      <c r="TDD13" s="1"/>
      <c r="TDE13" s="1"/>
      <c r="TDF13" s="1"/>
      <c r="TDG13" s="1"/>
      <c r="TDH13" s="1"/>
      <c r="TDI13" s="1"/>
      <c r="TDJ13" s="1"/>
      <c r="TDK13" s="1"/>
      <c r="TDL13" s="1"/>
      <c r="TDM13" s="1"/>
      <c r="TDN13" s="1"/>
      <c r="TDO13" s="1"/>
      <c r="TDP13" s="1"/>
      <c r="TDQ13" s="1"/>
      <c r="TDR13" s="1"/>
      <c r="TDS13" s="1"/>
      <c r="TDT13" s="1"/>
      <c r="TDU13" s="1"/>
      <c r="TDV13" s="1"/>
      <c r="TDW13" s="1"/>
      <c r="TDX13" s="1"/>
      <c r="TDY13" s="1"/>
      <c r="TDZ13" s="1"/>
      <c r="TEA13" s="1"/>
      <c r="TEB13" s="1"/>
      <c r="TEC13" s="1"/>
      <c r="TED13" s="1"/>
      <c r="TEE13" s="1"/>
      <c r="TEF13" s="1"/>
      <c r="TEG13" s="1"/>
      <c r="TEH13" s="1"/>
      <c r="TEI13" s="1"/>
      <c r="TEJ13" s="1"/>
      <c r="TEK13" s="1"/>
      <c r="TEL13" s="1"/>
      <c r="TEM13" s="1"/>
      <c r="TEN13" s="1"/>
      <c r="TEO13" s="1"/>
      <c r="TEP13" s="1"/>
      <c r="TEQ13" s="1"/>
      <c r="TER13" s="1"/>
      <c r="TES13" s="1"/>
      <c r="TET13" s="1"/>
      <c r="TEU13" s="1"/>
      <c r="TEV13" s="1"/>
      <c r="TEW13" s="1"/>
      <c r="TEX13" s="1"/>
      <c r="TEY13" s="1"/>
      <c r="TEZ13" s="1"/>
      <c r="TFA13" s="1"/>
      <c r="TFB13" s="1"/>
      <c r="TFC13" s="1"/>
      <c r="TFD13" s="1"/>
      <c r="TFE13" s="1"/>
      <c r="TFF13" s="1"/>
      <c r="TFG13" s="1"/>
      <c r="TFH13" s="1"/>
      <c r="TFI13" s="1"/>
      <c r="TFJ13" s="1"/>
      <c r="TFK13" s="1"/>
      <c r="TFL13" s="1"/>
      <c r="TFM13" s="1"/>
      <c r="TFN13" s="1"/>
      <c r="TFO13" s="1"/>
      <c r="TFP13" s="1"/>
      <c r="TFQ13" s="1"/>
      <c r="TFR13" s="1"/>
      <c r="TFS13" s="1"/>
      <c r="TFT13" s="1"/>
      <c r="TFU13" s="1"/>
      <c r="TFV13" s="1"/>
      <c r="TFW13" s="1"/>
      <c r="TFX13" s="1"/>
      <c r="TFY13" s="1"/>
      <c r="TFZ13" s="1"/>
      <c r="TGA13" s="1"/>
      <c r="TGB13" s="1"/>
      <c r="TGC13" s="1"/>
      <c r="TGD13" s="1"/>
      <c r="TGE13" s="1"/>
      <c r="TGF13" s="1"/>
      <c r="TGG13" s="1"/>
      <c r="TGH13" s="1"/>
      <c r="TGI13" s="1"/>
      <c r="TGJ13" s="1"/>
      <c r="TGK13" s="1"/>
      <c r="TGL13" s="1"/>
      <c r="TGM13" s="1"/>
      <c r="TGN13" s="1"/>
      <c r="TGO13" s="1"/>
      <c r="TGP13" s="1"/>
      <c r="TGQ13" s="1"/>
      <c r="TGR13" s="1"/>
      <c r="TGS13" s="1"/>
      <c r="TGT13" s="1"/>
      <c r="TGU13" s="1"/>
      <c r="TGV13" s="1"/>
      <c r="TGW13" s="1"/>
      <c r="TGX13" s="1"/>
      <c r="TGY13" s="1"/>
      <c r="TGZ13" s="1"/>
      <c r="THA13" s="1"/>
      <c r="THB13" s="1"/>
      <c r="THC13" s="1"/>
      <c r="THD13" s="1"/>
      <c r="THE13" s="1"/>
      <c r="THF13" s="1"/>
      <c r="THG13" s="1"/>
      <c r="THH13" s="1"/>
      <c r="THI13" s="1"/>
      <c r="THJ13" s="1"/>
      <c r="THK13" s="1"/>
      <c r="THL13" s="1"/>
      <c r="THM13" s="1"/>
      <c r="THN13" s="1"/>
      <c r="THO13" s="1"/>
      <c r="THP13" s="1"/>
      <c r="THQ13" s="1"/>
      <c r="THR13" s="1"/>
      <c r="THS13" s="1"/>
      <c r="THT13" s="1"/>
      <c r="THU13" s="1"/>
      <c r="THV13" s="1"/>
      <c r="THW13" s="1"/>
      <c r="THX13" s="1"/>
      <c r="THY13" s="1"/>
      <c r="THZ13" s="1"/>
      <c r="TIA13" s="1"/>
      <c r="TIB13" s="1"/>
      <c r="TIC13" s="1"/>
      <c r="TID13" s="1"/>
      <c r="TIE13" s="1"/>
      <c r="TIF13" s="1"/>
      <c r="TIG13" s="1"/>
      <c r="TIH13" s="1"/>
      <c r="TII13" s="1"/>
      <c r="TIJ13" s="1"/>
      <c r="TIK13" s="1"/>
      <c r="TIL13" s="1"/>
      <c r="TIM13" s="1"/>
      <c r="TIN13" s="1"/>
      <c r="TIO13" s="1"/>
      <c r="TIP13" s="1"/>
      <c r="TIQ13" s="1"/>
      <c r="TIR13" s="1"/>
      <c r="TIS13" s="1"/>
      <c r="TIT13" s="1"/>
      <c r="TIU13" s="1"/>
      <c r="TIV13" s="1"/>
      <c r="TIW13" s="1"/>
      <c r="TIX13" s="1"/>
      <c r="TIY13" s="1"/>
      <c r="TIZ13" s="1"/>
      <c r="TJA13" s="1"/>
      <c r="TJB13" s="1"/>
      <c r="TJC13" s="1"/>
      <c r="TJD13" s="1"/>
      <c r="TJE13" s="1"/>
      <c r="TJF13" s="1"/>
      <c r="TJG13" s="1"/>
      <c r="TJH13" s="1"/>
      <c r="TJI13" s="1"/>
      <c r="TJJ13" s="1"/>
      <c r="TJK13" s="1"/>
      <c r="TJL13" s="1"/>
      <c r="TJM13" s="1"/>
      <c r="TJN13" s="1"/>
      <c r="TJO13" s="1"/>
      <c r="TJP13" s="1"/>
      <c r="TJQ13" s="1"/>
      <c r="TJR13" s="1"/>
      <c r="TJS13" s="1"/>
      <c r="TJT13" s="1"/>
      <c r="TJU13" s="1"/>
      <c r="TJV13" s="1"/>
      <c r="TJW13" s="1"/>
      <c r="TJX13" s="1"/>
      <c r="TJY13" s="1"/>
      <c r="TJZ13" s="1"/>
      <c r="TKA13" s="1"/>
      <c r="TKB13" s="1"/>
      <c r="TKC13" s="1"/>
      <c r="TKD13" s="1"/>
      <c r="TKE13" s="1"/>
      <c r="TKF13" s="1"/>
      <c r="TKG13" s="1"/>
      <c r="TKH13" s="1"/>
      <c r="TKI13" s="1"/>
      <c r="TKJ13" s="1"/>
      <c r="TKK13" s="1"/>
      <c r="TKL13" s="1"/>
      <c r="TKM13" s="1"/>
      <c r="TKN13" s="1"/>
      <c r="TKO13" s="1"/>
      <c r="TKP13" s="1"/>
      <c r="TKQ13" s="1"/>
      <c r="TKR13" s="1"/>
      <c r="TKS13" s="1"/>
      <c r="TKT13" s="1"/>
      <c r="TKU13" s="1"/>
      <c r="TKV13" s="1"/>
      <c r="TKW13" s="1"/>
      <c r="TKX13" s="1"/>
      <c r="TKY13" s="1"/>
      <c r="TKZ13" s="1"/>
      <c r="TLA13" s="1"/>
      <c r="TLB13" s="1"/>
      <c r="TLC13" s="1"/>
      <c r="TLD13" s="1"/>
      <c r="TLE13" s="1"/>
      <c r="TLF13" s="1"/>
      <c r="TLG13" s="1"/>
      <c r="TLH13" s="1"/>
      <c r="TLI13" s="1"/>
      <c r="TLJ13" s="1"/>
      <c r="TLK13" s="1"/>
      <c r="TLL13" s="1"/>
      <c r="TLM13" s="1"/>
      <c r="TLN13" s="1"/>
      <c r="TLO13" s="1"/>
      <c r="TLP13" s="1"/>
      <c r="TLQ13" s="1"/>
      <c r="TLR13" s="1"/>
      <c r="TLS13" s="1"/>
      <c r="TLT13" s="1"/>
      <c r="TLU13" s="1"/>
      <c r="TLV13" s="1"/>
      <c r="TLW13" s="1"/>
      <c r="TLX13" s="1"/>
      <c r="TLY13" s="1"/>
      <c r="TLZ13" s="1"/>
      <c r="TMA13" s="1"/>
      <c r="TMB13" s="1"/>
      <c r="TMC13" s="1"/>
      <c r="TMD13" s="1"/>
      <c r="TME13" s="1"/>
      <c r="TMF13" s="1"/>
      <c r="TMG13" s="1"/>
      <c r="TMH13" s="1"/>
      <c r="TMI13" s="1"/>
      <c r="TMJ13" s="1"/>
      <c r="TMK13" s="1"/>
      <c r="TML13" s="1"/>
      <c r="TMM13" s="1"/>
      <c r="TMN13" s="1"/>
      <c r="TMO13" s="1"/>
      <c r="TMP13" s="1"/>
      <c r="TMQ13" s="1"/>
      <c r="TMR13" s="1"/>
      <c r="TMS13" s="1"/>
      <c r="TMT13" s="1"/>
      <c r="TMU13" s="1"/>
      <c r="TMV13" s="1"/>
      <c r="TMW13" s="1"/>
      <c r="TMX13" s="1"/>
      <c r="TMY13" s="1"/>
      <c r="TMZ13" s="1"/>
      <c r="TNA13" s="1"/>
      <c r="TNB13" s="1"/>
      <c r="TNC13" s="1"/>
      <c r="TND13" s="1"/>
      <c r="TNE13" s="1"/>
      <c r="TNF13" s="1"/>
      <c r="TNG13" s="1"/>
      <c r="TNH13" s="1"/>
      <c r="TNI13" s="1"/>
      <c r="TNJ13" s="1"/>
      <c r="TNK13" s="1"/>
      <c r="TNL13" s="1"/>
      <c r="TNM13" s="1"/>
      <c r="TNN13" s="1"/>
      <c r="TNO13" s="1"/>
      <c r="TNP13" s="1"/>
      <c r="TNQ13" s="1"/>
      <c r="TNR13" s="1"/>
      <c r="TNS13" s="1"/>
      <c r="TNT13" s="1"/>
      <c r="TNU13" s="1"/>
      <c r="TNV13" s="1"/>
      <c r="TNW13" s="1"/>
      <c r="TNX13" s="1"/>
      <c r="TNY13" s="1"/>
      <c r="TNZ13" s="1"/>
      <c r="TOA13" s="1"/>
      <c r="TOB13" s="1"/>
      <c r="TOC13" s="1"/>
      <c r="TOD13" s="1"/>
      <c r="TOE13" s="1"/>
      <c r="TOF13" s="1"/>
      <c r="TOG13" s="1"/>
      <c r="TOH13" s="1"/>
      <c r="TOI13" s="1"/>
      <c r="TOJ13" s="1"/>
      <c r="TOK13" s="1"/>
      <c r="TOL13" s="1"/>
      <c r="TOM13" s="1"/>
      <c r="TON13" s="1"/>
      <c r="TOO13" s="1"/>
      <c r="TOP13" s="1"/>
      <c r="TOQ13" s="1"/>
      <c r="TOR13" s="1"/>
      <c r="TOS13" s="1"/>
      <c r="TOT13" s="1"/>
      <c r="TOU13" s="1"/>
      <c r="TOV13" s="1"/>
      <c r="TOW13" s="1"/>
      <c r="TOX13" s="1"/>
      <c r="TOY13" s="1"/>
      <c r="TOZ13" s="1"/>
      <c r="TPA13" s="1"/>
      <c r="TPB13" s="1"/>
      <c r="TPC13" s="1"/>
      <c r="TPD13" s="1"/>
      <c r="TPE13" s="1"/>
      <c r="TPF13" s="1"/>
      <c r="TPG13" s="1"/>
      <c r="TPH13" s="1"/>
      <c r="TPI13" s="1"/>
      <c r="TPJ13" s="1"/>
      <c r="TPK13" s="1"/>
      <c r="TPL13" s="1"/>
      <c r="TPM13" s="1"/>
      <c r="TPN13" s="1"/>
      <c r="TPO13" s="1"/>
      <c r="TPP13" s="1"/>
      <c r="TPQ13" s="1"/>
      <c r="TPR13" s="1"/>
      <c r="TPS13" s="1"/>
      <c r="TPT13" s="1"/>
      <c r="TPU13" s="1"/>
      <c r="TPV13" s="1"/>
      <c r="TPW13" s="1"/>
      <c r="TPX13" s="1"/>
      <c r="TPY13" s="1"/>
      <c r="TPZ13" s="1"/>
      <c r="TQA13" s="1"/>
      <c r="TQB13" s="1"/>
      <c r="TQC13" s="1"/>
      <c r="TQD13" s="1"/>
      <c r="TQE13" s="1"/>
      <c r="TQF13" s="1"/>
      <c r="TQG13" s="1"/>
      <c r="TQH13" s="1"/>
      <c r="TQI13" s="1"/>
      <c r="TQJ13" s="1"/>
      <c r="TQK13" s="1"/>
      <c r="TQL13" s="1"/>
      <c r="TQM13" s="1"/>
      <c r="TQN13" s="1"/>
      <c r="TQO13" s="1"/>
      <c r="TQP13" s="1"/>
      <c r="TQQ13" s="1"/>
      <c r="TQR13" s="1"/>
      <c r="TQS13" s="1"/>
      <c r="TQT13" s="1"/>
      <c r="TQU13" s="1"/>
      <c r="TQV13" s="1"/>
      <c r="TQW13" s="1"/>
      <c r="TQX13" s="1"/>
      <c r="TQY13" s="1"/>
      <c r="TQZ13" s="1"/>
      <c r="TRA13" s="1"/>
      <c r="TRB13" s="1"/>
      <c r="TRC13" s="1"/>
      <c r="TRD13" s="1"/>
      <c r="TRE13" s="1"/>
      <c r="TRF13" s="1"/>
      <c r="TRG13" s="1"/>
      <c r="TRH13" s="1"/>
      <c r="TRI13" s="1"/>
      <c r="TRJ13" s="1"/>
      <c r="TRK13" s="1"/>
      <c r="TRL13" s="1"/>
      <c r="TRM13" s="1"/>
      <c r="TRN13" s="1"/>
      <c r="TRO13" s="1"/>
      <c r="TRP13" s="1"/>
      <c r="TRQ13" s="1"/>
      <c r="TRR13" s="1"/>
      <c r="TRS13" s="1"/>
      <c r="TRT13" s="1"/>
      <c r="TRU13" s="1"/>
      <c r="TRV13" s="1"/>
      <c r="TRW13" s="1"/>
      <c r="TRX13" s="1"/>
      <c r="TRY13" s="1"/>
      <c r="TRZ13" s="1"/>
      <c r="TSA13" s="1"/>
      <c r="TSB13" s="1"/>
      <c r="TSC13" s="1"/>
      <c r="TSD13" s="1"/>
      <c r="TSE13" s="1"/>
      <c r="TSF13" s="1"/>
      <c r="TSG13" s="1"/>
      <c r="TSH13" s="1"/>
      <c r="TSI13" s="1"/>
      <c r="TSJ13" s="1"/>
      <c r="TSK13" s="1"/>
      <c r="TSL13" s="1"/>
      <c r="TSM13" s="1"/>
      <c r="TSN13" s="1"/>
      <c r="TSO13" s="1"/>
      <c r="TSP13" s="1"/>
      <c r="TSQ13" s="1"/>
      <c r="TSR13" s="1"/>
      <c r="TSS13" s="1"/>
      <c r="TST13" s="1"/>
      <c r="TSU13" s="1"/>
      <c r="TSV13" s="1"/>
      <c r="TSW13" s="1"/>
      <c r="TSX13" s="1"/>
      <c r="TSY13" s="1"/>
      <c r="TSZ13" s="1"/>
      <c r="TTA13" s="1"/>
      <c r="TTB13" s="1"/>
      <c r="TTC13" s="1"/>
      <c r="TTD13" s="1"/>
      <c r="TTE13" s="1"/>
      <c r="TTF13" s="1"/>
      <c r="TTG13" s="1"/>
      <c r="TTH13" s="1"/>
      <c r="TTI13" s="1"/>
      <c r="TTJ13" s="1"/>
      <c r="TTK13" s="1"/>
      <c r="TTL13" s="1"/>
      <c r="TTM13" s="1"/>
      <c r="TTN13" s="1"/>
      <c r="TTO13" s="1"/>
      <c r="TTP13" s="1"/>
      <c r="TTQ13" s="1"/>
      <c r="TTR13" s="1"/>
      <c r="TTS13" s="1"/>
      <c r="TTT13" s="1"/>
      <c r="TTU13" s="1"/>
      <c r="TTV13" s="1"/>
      <c r="TTW13" s="1"/>
      <c r="TTX13" s="1"/>
      <c r="TTY13" s="1"/>
      <c r="TTZ13" s="1"/>
      <c r="TUA13" s="1"/>
      <c r="TUB13" s="1"/>
      <c r="TUC13" s="1"/>
      <c r="TUD13" s="1"/>
      <c r="TUE13" s="1"/>
      <c r="TUF13" s="1"/>
      <c r="TUG13" s="1"/>
      <c r="TUH13" s="1"/>
      <c r="TUI13" s="1"/>
      <c r="TUJ13" s="1"/>
      <c r="TUK13" s="1"/>
      <c r="TUL13" s="1"/>
      <c r="TUM13" s="1"/>
      <c r="TUN13" s="1"/>
      <c r="TUO13" s="1"/>
      <c r="TUP13" s="1"/>
      <c r="TUQ13" s="1"/>
      <c r="TUR13" s="1"/>
      <c r="TUS13" s="1"/>
      <c r="TUT13" s="1"/>
      <c r="TUU13" s="1"/>
      <c r="TUV13" s="1"/>
      <c r="TUW13" s="1"/>
      <c r="TUX13" s="1"/>
      <c r="TUY13" s="1"/>
      <c r="TUZ13" s="1"/>
      <c r="TVA13" s="1"/>
      <c r="TVB13" s="1"/>
      <c r="TVC13" s="1"/>
      <c r="TVD13" s="1"/>
      <c r="TVE13" s="1"/>
      <c r="TVF13" s="1"/>
      <c r="TVG13" s="1"/>
      <c r="TVH13" s="1"/>
      <c r="TVI13" s="1"/>
      <c r="TVJ13" s="1"/>
      <c r="TVK13" s="1"/>
      <c r="TVL13" s="1"/>
      <c r="TVM13" s="1"/>
      <c r="TVN13" s="1"/>
      <c r="TVO13" s="1"/>
      <c r="TVP13" s="1"/>
      <c r="TVQ13" s="1"/>
      <c r="TVR13" s="1"/>
      <c r="TVS13" s="1"/>
      <c r="TVT13" s="1"/>
      <c r="TVU13" s="1"/>
      <c r="TVV13" s="1"/>
      <c r="TVW13" s="1"/>
      <c r="TVX13" s="1"/>
      <c r="TVY13" s="1"/>
      <c r="TVZ13" s="1"/>
      <c r="TWA13" s="1"/>
      <c r="TWB13" s="1"/>
      <c r="TWC13" s="1"/>
      <c r="TWD13" s="1"/>
      <c r="TWE13" s="1"/>
      <c r="TWF13" s="1"/>
      <c r="TWG13" s="1"/>
      <c r="TWH13" s="1"/>
      <c r="TWI13" s="1"/>
      <c r="TWJ13" s="1"/>
      <c r="TWK13" s="1"/>
      <c r="TWL13" s="1"/>
      <c r="TWM13" s="1"/>
      <c r="TWN13" s="1"/>
      <c r="TWO13" s="1"/>
      <c r="TWP13" s="1"/>
      <c r="TWQ13" s="1"/>
      <c r="TWR13" s="1"/>
      <c r="TWS13" s="1"/>
      <c r="TWT13" s="1"/>
      <c r="TWU13" s="1"/>
      <c r="TWV13" s="1"/>
      <c r="TWW13" s="1"/>
      <c r="TWX13" s="1"/>
      <c r="TWY13" s="1"/>
      <c r="TWZ13" s="1"/>
      <c r="TXA13" s="1"/>
      <c r="TXB13" s="1"/>
      <c r="TXC13" s="1"/>
      <c r="TXD13" s="1"/>
      <c r="TXE13" s="1"/>
      <c r="TXF13" s="1"/>
      <c r="TXG13" s="1"/>
      <c r="TXH13" s="1"/>
      <c r="TXI13" s="1"/>
      <c r="TXJ13" s="1"/>
      <c r="TXK13" s="1"/>
      <c r="TXL13" s="1"/>
      <c r="TXM13" s="1"/>
      <c r="TXN13" s="1"/>
      <c r="TXO13" s="1"/>
      <c r="TXP13" s="1"/>
      <c r="TXQ13" s="1"/>
      <c r="TXR13" s="1"/>
      <c r="TXS13" s="1"/>
      <c r="TXT13" s="1"/>
      <c r="TXU13" s="1"/>
      <c r="TXV13" s="1"/>
      <c r="TXW13" s="1"/>
      <c r="TXX13" s="1"/>
      <c r="TXY13" s="1"/>
      <c r="TXZ13" s="1"/>
      <c r="TYA13" s="1"/>
      <c r="TYB13" s="1"/>
      <c r="TYC13" s="1"/>
      <c r="TYD13" s="1"/>
      <c r="TYE13" s="1"/>
      <c r="TYF13" s="1"/>
      <c r="TYG13" s="1"/>
      <c r="TYH13" s="1"/>
      <c r="TYI13" s="1"/>
      <c r="TYJ13" s="1"/>
      <c r="TYK13" s="1"/>
      <c r="TYL13" s="1"/>
      <c r="TYM13" s="1"/>
      <c r="TYN13" s="1"/>
      <c r="TYO13" s="1"/>
      <c r="TYP13" s="1"/>
      <c r="TYQ13" s="1"/>
      <c r="TYR13" s="1"/>
      <c r="TYS13" s="1"/>
      <c r="TYT13" s="1"/>
      <c r="TYU13" s="1"/>
      <c r="TYV13" s="1"/>
      <c r="TYW13" s="1"/>
      <c r="TYX13" s="1"/>
      <c r="TYY13" s="1"/>
      <c r="TYZ13" s="1"/>
      <c r="TZA13" s="1"/>
      <c r="TZB13" s="1"/>
      <c r="TZC13" s="1"/>
      <c r="TZD13" s="1"/>
      <c r="TZE13" s="1"/>
      <c r="TZF13" s="1"/>
      <c r="TZG13" s="1"/>
      <c r="TZH13" s="1"/>
      <c r="TZI13" s="1"/>
      <c r="TZJ13" s="1"/>
      <c r="TZK13" s="1"/>
      <c r="TZL13" s="1"/>
      <c r="TZM13" s="1"/>
      <c r="TZN13" s="1"/>
      <c r="TZO13" s="1"/>
      <c r="TZP13" s="1"/>
      <c r="TZQ13" s="1"/>
      <c r="TZR13" s="1"/>
      <c r="TZS13" s="1"/>
      <c r="TZT13" s="1"/>
      <c r="TZU13" s="1"/>
      <c r="TZV13" s="1"/>
      <c r="TZW13" s="1"/>
      <c r="TZX13" s="1"/>
      <c r="TZY13" s="1"/>
      <c r="TZZ13" s="1"/>
      <c r="UAA13" s="1"/>
      <c r="UAB13" s="1"/>
      <c r="UAC13" s="1"/>
      <c r="UAD13" s="1"/>
      <c r="UAE13" s="1"/>
      <c r="UAF13" s="1"/>
      <c r="UAG13" s="1"/>
      <c r="UAH13" s="1"/>
      <c r="UAI13" s="1"/>
      <c r="UAJ13" s="1"/>
      <c r="UAK13" s="1"/>
      <c r="UAL13" s="1"/>
      <c r="UAM13" s="1"/>
      <c r="UAN13" s="1"/>
      <c r="UAO13" s="1"/>
      <c r="UAP13" s="1"/>
      <c r="UAQ13" s="1"/>
      <c r="UAR13" s="1"/>
      <c r="UAS13" s="1"/>
      <c r="UAT13" s="1"/>
      <c r="UAU13" s="1"/>
      <c r="UAV13" s="1"/>
      <c r="UAW13" s="1"/>
      <c r="UAX13" s="1"/>
      <c r="UAY13" s="1"/>
      <c r="UAZ13" s="1"/>
      <c r="UBA13" s="1"/>
      <c r="UBB13" s="1"/>
      <c r="UBC13" s="1"/>
      <c r="UBD13" s="1"/>
      <c r="UBE13" s="1"/>
      <c r="UBF13" s="1"/>
      <c r="UBG13" s="1"/>
      <c r="UBH13" s="1"/>
      <c r="UBI13" s="1"/>
      <c r="UBJ13" s="1"/>
      <c r="UBK13" s="1"/>
      <c r="UBL13" s="1"/>
      <c r="UBM13" s="1"/>
      <c r="UBN13" s="1"/>
      <c r="UBO13" s="1"/>
      <c r="UBP13" s="1"/>
      <c r="UBQ13" s="1"/>
      <c r="UBR13" s="1"/>
      <c r="UBS13" s="1"/>
      <c r="UBT13" s="1"/>
      <c r="UBU13" s="1"/>
      <c r="UBV13" s="1"/>
      <c r="UBW13" s="1"/>
      <c r="UBX13" s="1"/>
      <c r="UBY13" s="1"/>
      <c r="UBZ13" s="1"/>
      <c r="UCA13" s="1"/>
      <c r="UCB13" s="1"/>
      <c r="UCC13" s="1"/>
      <c r="UCD13" s="1"/>
      <c r="UCE13" s="1"/>
      <c r="UCF13" s="1"/>
      <c r="UCG13" s="1"/>
      <c r="UCH13" s="1"/>
      <c r="UCI13" s="1"/>
      <c r="UCJ13" s="1"/>
      <c r="UCK13" s="1"/>
      <c r="UCL13" s="1"/>
      <c r="UCM13" s="1"/>
      <c r="UCN13" s="1"/>
      <c r="UCO13" s="1"/>
      <c r="UCP13" s="1"/>
      <c r="UCQ13" s="1"/>
      <c r="UCR13" s="1"/>
      <c r="UCS13" s="1"/>
      <c r="UCT13" s="1"/>
      <c r="UCU13" s="1"/>
      <c r="UCV13" s="1"/>
      <c r="UCW13" s="1"/>
      <c r="UCX13" s="1"/>
      <c r="UCY13" s="1"/>
      <c r="UCZ13" s="1"/>
      <c r="UDA13" s="1"/>
      <c r="UDB13" s="1"/>
      <c r="UDC13" s="1"/>
      <c r="UDD13" s="1"/>
      <c r="UDE13" s="1"/>
      <c r="UDF13" s="1"/>
      <c r="UDG13" s="1"/>
      <c r="UDH13" s="1"/>
      <c r="UDI13" s="1"/>
      <c r="UDJ13" s="1"/>
      <c r="UDK13" s="1"/>
      <c r="UDL13" s="1"/>
      <c r="UDM13" s="1"/>
      <c r="UDN13" s="1"/>
      <c r="UDO13" s="1"/>
      <c r="UDP13" s="1"/>
      <c r="UDQ13" s="1"/>
      <c r="UDR13" s="1"/>
      <c r="UDS13" s="1"/>
      <c r="UDT13" s="1"/>
      <c r="UDU13" s="1"/>
      <c r="UDV13" s="1"/>
      <c r="UDW13" s="1"/>
      <c r="UDX13" s="1"/>
      <c r="UDY13" s="1"/>
      <c r="UDZ13" s="1"/>
      <c r="UEA13" s="1"/>
      <c r="UEB13" s="1"/>
      <c r="UEC13" s="1"/>
      <c r="UED13" s="1"/>
      <c r="UEE13" s="1"/>
      <c r="UEF13" s="1"/>
      <c r="UEG13" s="1"/>
      <c r="UEH13" s="1"/>
      <c r="UEI13" s="1"/>
      <c r="UEJ13" s="1"/>
      <c r="UEK13" s="1"/>
      <c r="UEL13" s="1"/>
      <c r="UEM13" s="1"/>
      <c r="UEN13" s="1"/>
      <c r="UEO13" s="1"/>
      <c r="UEP13" s="1"/>
      <c r="UEQ13" s="1"/>
      <c r="UER13" s="1"/>
      <c r="UES13" s="1"/>
      <c r="UET13" s="1"/>
      <c r="UEU13" s="1"/>
      <c r="UEV13" s="1"/>
      <c r="UEW13" s="1"/>
      <c r="UEX13" s="1"/>
      <c r="UEY13" s="1"/>
      <c r="UEZ13" s="1"/>
      <c r="UFA13" s="1"/>
      <c r="UFB13" s="1"/>
      <c r="UFC13" s="1"/>
      <c r="UFD13" s="1"/>
      <c r="UFE13" s="1"/>
      <c r="UFF13" s="1"/>
      <c r="UFG13" s="1"/>
      <c r="UFH13" s="1"/>
      <c r="UFI13" s="1"/>
      <c r="UFJ13" s="1"/>
      <c r="UFK13" s="1"/>
      <c r="UFL13" s="1"/>
      <c r="UFM13" s="1"/>
      <c r="UFN13" s="1"/>
      <c r="UFO13" s="1"/>
      <c r="UFP13" s="1"/>
      <c r="UFQ13" s="1"/>
      <c r="UFR13" s="1"/>
      <c r="UFS13" s="1"/>
      <c r="UFT13" s="1"/>
      <c r="UFU13" s="1"/>
      <c r="UFV13" s="1"/>
      <c r="UFW13" s="1"/>
      <c r="UFX13" s="1"/>
      <c r="UFY13" s="1"/>
      <c r="UFZ13" s="1"/>
      <c r="UGA13" s="1"/>
      <c r="UGB13" s="1"/>
      <c r="UGC13" s="1"/>
      <c r="UGD13" s="1"/>
      <c r="UGE13" s="1"/>
      <c r="UGF13" s="1"/>
      <c r="UGG13" s="1"/>
      <c r="UGH13" s="1"/>
      <c r="UGI13" s="1"/>
      <c r="UGJ13" s="1"/>
      <c r="UGK13" s="1"/>
      <c r="UGL13" s="1"/>
      <c r="UGM13" s="1"/>
      <c r="UGN13" s="1"/>
      <c r="UGO13" s="1"/>
      <c r="UGP13" s="1"/>
      <c r="UGQ13" s="1"/>
      <c r="UGR13" s="1"/>
      <c r="UGS13" s="1"/>
      <c r="UGT13" s="1"/>
      <c r="UGU13" s="1"/>
      <c r="UGV13" s="1"/>
      <c r="UGW13" s="1"/>
      <c r="UGX13" s="1"/>
      <c r="UGY13" s="1"/>
      <c r="UGZ13" s="1"/>
      <c r="UHA13" s="1"/>
      <c r="UHB13" s="1"/>
      <c r="UHC13" s="1"/>
      <c r="UHD13" s="1"/>
      <c r="UHE13" s="1"/>
      <c r="UHF13" s="1"/>
      <c r="UHG13" s="1"/>
      <c r="UHH13" s="1"/>
      <c r="UHI13" s="1"/>
      <c r="UHJ13" s="1"/>
      <c r="UHK13" s="1"/>
      <c r="UHL13" s="1"/>
      <c r="UHM13" s="1"/>
      <c r="UHN13" s="1"/>
      <c r="UHO13" s="1"/>
      <c r="UHP13" s="1"/>
      <c r="UHQ13" s="1"/>
      <c r="UHR13" s="1"/>
      <c r="UHS13" s="1"/>
      <c r="UHT13" s="1"/>
      <c r="UHU13" s="1"/>
      <c r="UHV13" s="1"/>
      <c r="UHW13" s="1"/>
      <c r="UHX13" s="1"/>
      <c r="UHY13" s="1"/>
      <c r="UHZ13" s="1"/>
      <c r="UIA13" s="1"/>
      <c r="UIB13" s="1"/>
      <c r="UIC13" s="1"/>
      <c r="UID13" s="1"/>
      <c r="UIE13" s="1"/>
      <c r="UIF13" s="1"/>
      <c r="UIG13" s="1"/>
      <c r="UIH13" s="1"/>
      <c r="UII13" s="1"/>
      <c r="UIJ13" s="1"/>
      <c r="UIK13" s="1"/>
      <c r="UIL13" s="1"/>
      <c r="UIM13" s="1"/>
      <c r="UIN13" s="1"/>
      <c r="UIO13" s="1"/>
      <c r="UIP13" s="1"/>
      <c r="UIQ13" s="1"/>
      <c r="UIR13" s="1"/>
      <c r="UIS13" s="1"/>
      <c r="UIT13" s="1"/>
      <c r="UIU13" s="1"/>
      <c r="UIV13" s="1"/>
      <c r="UIW13" s="1"/>
      <c r="UIX13" s="1"/>
      <c r="UIY13" s="1"/>
      <c r="UIZ13" s="1"/>
      <c r="UJA13" s="1"/>
      <c r="UJB13" s="1"/>
      <c r="UJC13" s="1"/>
      <c r="UJD13" s="1"/>
      <c r="UJE13" s="1"/>
      <c r="UJF13" s="1"/>
      <c r="UJG13" s="1"/>
      <c r="UJH13" s="1"/>
      <c r="UJI13" s="1"/>
      <c r="UJJ13" s="1"/>
      <c r="UJK13" s="1"/>
      <c r="UJL13" s="1"/>
      <c r="UJM13" s="1"/>
      <c r="UJN13" s="1"/>
      <c r="UJO13" s="1"/>
      <c r="UJP13" s="1"/>
      <c r="UJQ13" s="1"/>
      <c r="UJR13" s="1"/>
      <c r="UJS13" s="1"/>
      <c r="UJT13" s="1"/>
      <c r="UJU13" s="1"/>
      <c r="UJV13" s="1"/>
      <c r="UJW13" s="1"/>
      <c r="UJX13" s="1"/>
      <c r="UJY13" s="1"/>
      <c r="UJZ13" s="1"/>
      <c r="UKA13" s="1"/>
      <c r="UKB13" s="1"/>
      <c r="UKC13" s="1"/>
      <c r="UKD13" s="1"/>
      <c r="UKE13" s="1"/>
      <c r="UKF13" s="1"/>
      <c r="UKG13" s="1"/>
      <c r="UKH13" s="1"/>
      <c r="UKI13" s="1"/>
      <c r="UKJ13" s="1"/>
      <c r="UKK13" s="1"/>
      <c r="UKL13" s="1"/>
      <c r="UKM13" s="1"/>
      <c r="UKN13" s="1"/>
      <c r="UKO13" s="1"/>
      <c r="UKP13" s="1"/>
      <c r="UKQ13" s="1"/>
      <c r="UKR13" s="1"/>
      <c r="UKS13" s="1"/>
      <c r="UKT13" s="1"/>
      <c r="UKU13" s="1"/>
      <c r="UKV13" s="1"/>
      <c r="UKW13" s="1"/>
      <c r="UKX13" s="1"/>
      <c r="UKY13" s="1"/>
      <c r="UKZ13" s="1"/>
      <c r="ULA13" s="1"/>
      <c r="ULB13" s="1"/>
      <c r="ULC13" s="1"/>
      <c r="ULD13" s="1"/>
      <c r="ULE13" s="1"/>
      <c r="ULF13" s="1"/>
      <c r="ULG13" s="1"/>
      <c r="ULH13" s="1"/>
      <c r="ULI13" s="1"/>
      <c r="ULJ13" s="1"/>
      <c r="ULK13" s="1"/>
      <c r="ULL13" s="1"/>
      <c r="ULM13" s="1"/>
      <c r="ULN13" s="1"/>
      <c r="ULO13" s="1"/>
      <c r="ULP13" s="1"/>
      <c r="ULQ13" s="1"/>
      <c r="ULR13" s="1"/>
      <c r="ULS13" s="1"/>
      <c r="ULT13" s="1"/>
      <c r="ULU13" s="1"/>
      <c r="ULV13" s="1"/>
      <c r="ULW13" s="1"/>
      <c r="ULX13" s="1"/>
      <c r="ULY13" s="1"/>
      <c r="ULZ13" s="1"/>
      <c r="UMA13" s="1"/>
      <c r="UMB13" s="1"/>
      <c r="UMC13" s="1"/>
      <c r="UMD13" s="1"/>
      <c r="UME13" s="1"/>
      <c r="UMF13" s="1"/>
      <c r="UMG13" s="1"/>
      <c r="UMH13" s="1"/>
      <c r="UMI13" s="1"/>
      <c r="UMJ13" s="1"/>
      <c r="UMK13" s="1"/>
      <c r="UML13" s="1"/>
      <c r="UMM13" s="1"/>
      <c r="UMN13" s="1"/>
      <c r="UMO13" s="1"/>
      <c r="UMP13" s="1"/>
      <c r="UMQ13" s="1"/>
      <c r="UMR13" s="1"/>
      <c r="UMS13" s="1"/>
      <c r="UMT13" s="1"/>
      <c r="UMU13" s="1"/>
      <c r="UMV13" s="1"/>
      <c r="UMW13" s="1"/>
      <c r="UMX13" s="1"/>
      <c r="UMY13" s="1"/>
      <c r="UMZ13" s="1"/>
      <c r="UNA13" s="1"/>
      <c r="UNB13" s="1"/>
      <c r="UNC13" s="1"/>
      <c r="UND13" s="1"/>
      <c r="UNE13" s="1"/>
      <c r="UNF13" s="1"/>
      <c r="UNG13" s="1"/>
      <c r="UNH13" s="1"/>
      <c r="UNI13" s="1"/>
      <c r="UNJ13" s="1"/>
      <c r="UNK13" s="1"/>
      <c r="UNL13" s="1"/>
      <c r="UNM13" s="1"/>
      <c r="UNN13" s="1"/>
      <c r="UNO13" s="1"/>
      <c r="UNP13" s="1"/>
      <c r="UNQ13" s="1"/>
      <c r="UNR13" s="1"/>
      <c r="UNS13" s="1"/>
      <c r="UNT13" s="1"/>
      <c r="UNU13" s="1"/>
      <c r="UNV13" s="1"/>
      <c r="UNW13" s="1"/>
      <c r="UNX13" s="1"/>
      <c r="UNY13" s="1"/>
      <c r="UNZ13" s="1"/>
      <c r="UOA13" s="1"/>
      <c r="UOB13" s="1"/>
      <c r="UOC13" s="1"/>
      <c r="UOD13" s="1"/>
      <c r="UOE13" s="1"/>
      <c r="UOF13" s="1"/>
      <c r="UOG13" s="1"/>
      <c r="UOH13" s="1"/>
      <c r="UOI13" s="1"/>
      <c r="UOJ13" s="1"/>
      <c r="UOK13" s="1"/>
      <c r="UOL13" s="1"/>
      <c r="UOM13" s="1"/>
      <c r="UON13" s="1"/>
      <c r="UOO13" s="1"/>
      <c r="UOP13" s="1"/>
      <c r="UOQ13" s="1"/>
      <c r="UOR13" s="1"/>
      <c r="UOS13" s="1"/>
      <c r="UOT13" s="1"/>
      <c r="UOU13" s="1"/>
      <c r="UOV13" s="1"/>
      <c r="UOW13" s="1"/>
      <c r="UOX13" s="1"/>
      <c r="UOY13" s="1"/>
      <c r="UOZ13" s="1"/>
      <c r="UPA13" s="1"/>
      <c r="UPB13" s="1"/>
      <c r="UPC13" s="1"/>
      <c r="UPD13" s="1"/>
      <c r="UPE13" s="1"/>
      <c r="UPF13" s="1"/>
      <c r="UPG13" s="1"/>
      <c r="UPH13" s="1"/>
      <c r="UPI13" s="1"/>
      <c r="UPJ13" s="1"/>
      <c r="UPK13" s="1"/>
      <c r="UPL13" s="1"/>
      <c r="UPM13" s="1"/>
      <c r="UPN13" s="1"/>
      <c r="UPO13" s="1"/>
      <c r="UPP13" s="1"/>
      <c r="UPQ13" s="1"/>
      <c r="UPR13" s="1"/>
      <c r="UPS13" s="1"/>
      <c r="UPT13" s="1"/>
      <c r="UPU13" s="1"/>
      <c r="UPV13" s="1"/>
      <c r="UPW13" s="1"/>
      <c r="UPX13" s="1"/>
      <c r="UPY13" s="1"/>
      <c r="UPZ13" s="1"/>
      <c r="UQA13" s="1"/>
      <c r="UQB13" s="1"/>
      <c r="UQC13" s="1"/>
      <c r="UQD13" s="1"/>
      <c r="UQE13" s="1"/>
      <c r="UQF13" s="1"/>
      <c r="UQG13" s="1"/>
      <c r="UQH13" s="1"/>
      <c r="UQI13" s="1"/>
      <c r="UQJ13" s="1"/>
      <c r="UQK13" s="1"/>
      <c r="UQL13" s="1"/>
      <c r="UQM13" s="1"/>
      <c r="UQN13" s="1"/>
      <c r="UQO13" s="1"/>
      <c r="UQP13" s="1"/>
      <c r="UQQ13" s="1"/>
      <c r="UQR13" s="1"/>
      <c r="UQS13" s="1"/>
      <c r="UQT13" s="1"/>
      <c r="UQU13" s="1"/>
      <c r="UQV13" s="1"/>
      <c r="UQW13" s="1"/>
      <c r="UQX13" s="1"/>
      <c r="UQY13" s="1"/>
      <c r="UQZ13" s="1"/>
      <c r="URA13" s="1"/>
      <c r="URB13" s="1"/>
      <c r="URC13" s="1"/>
      <c r="URD13" s="1"/>
      <c r="URE13" s="1"/>
      <c r="URF13" s="1"/>
      <c r="URG13" s="1"/>
      <c r="URH13" s="1"/>
      <c r="URI13" s="1"/>
      <c r="URJ13" s="1"/>
      <c r="URK13" s="1"/>
      <c r="URL13" s="1"/>
      <c r="URM13" s="1"/>
      <c r="URN13" s="1"/>
      <c r="URO13" s="1"/>
      <c r="URP13" s="1"/>
      <c r="URQ13" s="1"/>
      <c r="URR13" s="1"/>
      <c r="URS13" s="1"/>
      <c r="URT13" s="1"/>
      <c r="URU13" s="1"/>
      <c r="URV13" s="1"/>
      <c r="URW13" s="1"/>
      <c r="URX13" s="1"/>
      <c r="URY13" s="1"/>
      <c r="URZ13" s="1"/>
      <c r="USA13" s="1"/>
      <c r="USB13" s="1"/>
      <c r="USC13" s="1"/>
      <c r="USD13" s="1"/>
      <c r="USE13" s="1"/>
      <c r="USF13" s="1"/>
      <c r="USG13" s="1"/>
      <c r="USH13" s="1"/>
      <c r="USI13" s="1"/>
      <c r="USJ13" s="1"/>
      <c r="USK13" s="1"/>
      <c r="USL13" s="1"/>
      <c r="USM13" s="1"/>
      <c r="USN13" s="1"/>
      <c r="USO13" s="1"/>
      <c r="USP13" s="1"/>
      <c r="USQ13" s="1"/>
      <c r="USR13" s="1"/>
      <c r="USS13" s="1"/>
      <c r="UST13" s="1"/>
      <c r="USU13" s="1"/>
      <c r="USV13" s="1"/>
      <c r="USW13" s="1"/>
      <c r="USX13" s="1"/>
      <c r="USY13" s="1"/>
      <c r="USZ13" s="1"/>
      <c r="UTA13" s="1"/>
      <c r="UTB13" s="1"/>
      <c r="UTC13" s="1"/>
      <c r="UTD13" s="1"/>
      <c r="UTE13" s="1"/>
      <c r="UTF13" s="1"/>
      <c r="UTG13" s="1"/>
      <c r="UTH13" s="1"/>
      <c r="UTI13" s="1"/>
      <c r="UTJ13" s="1"/>
      <c r="UTK13" s="1"/>
      <c r="UTL13" s="1"/>
      <c r="UTM13" s="1"/>
      <c r="UTN13" s="1"/>
      <c r="UTO13" s="1"/>
      <c r="UTP13" s="1"/>
      <c r="UTQ13" s="1"/>
      <c r="UTR13" s="1"/>
      <c r="UTS13" s="1"/>
      <c r="UTT13" s="1"/>
      <c r="UTU13" s="1"/>
      <c r="UTV13" s="1"/>
      <c r="UTW13" s="1"/>
      <c r="UTX13" s="1"/>
      <c r="UTY13" s="1"/>
      <c r="UTZ13" s="1"/>
      <c r="UUA13" s="1"/>
      <c r="UUB13" s="1"/>
      <c r="UUC13" s="1"/>
      <c r="UUD13" s="1"/>
      <c r="UUE13" s="1"/>
      <c r="UUF13" s="1"/>
      <c r="UUG13" s="1"/>
      <c r="UUH13" s="1"/>
      <c r="UUI13" s="1"/>
      <c r="UUJ13" s="1"/>
      <c r="UUK13" s="1"/>
      <c r="UUL13" s="1"/>
      <c r="UUM13" s="1"/>
      <c r="UUN13" s="1"/>
      <c r="UUO13" s="1"/>
      <c r="UUP13" s="1"/>
      <c r="UUQ13" s="1"/>
      <c r="UUR13" s="1"/>
      <c r="UUS13" s="1"/>
      <c r="UUT13" s="1"/>
      <c r="UUU13" s="1"/>
      <c r="UUV13" s="1"/>
      <c r="UUW13" s="1"/>
      <c r="UUX13" s="1"/>
      <c r="UUY13" s="1"/>
      <c r="UUZ13" s="1"/>
      <c r="UVA13" s="1"/>
      <c r="UVB13" s="1"/>
      <c r="UVC13" s="1"/>
      <c r="UVD13" s="1"/>
      <c r="UVE13" s="1"/>
      <c r="UVF13" s="1"/>
      <c r="UVG13" s="1"/>
      <c r="UVH13" s="1"/>
      <c r="UVI13" s="1"/>
      <c r="UVJ13" s="1"/>
      <c r="UVK13" s="1"/>
      <c r="UVL13" s="1"/>
      <c r="UVM13" s="1"/>
      <c r="UVN13" s="1"/>
      <c r="UVO13" s="1"/>
      <c r="UVP13" s="1"/>
      <c r="UVQ13" s="1"/>
      <c r="UVR13" s="1"/>
      <c r="UVS13" s="1"/>
      <c r="UVT13" s="1"/>
      <c r="UVU13" s="1"/>
      <c r="UVV13" s="1"/>
      <c r="UVW13" s="1"/>
      <c r="UVX13" s="1"/>
      <c r="UVY13" s="1"/>
      <c r="UVZ13" s="1"/>
      <c r="UWA13" s="1"/>
      <c r="UWB13" s="1"/>
      <c r="UWC13" s="1"/>
      <c r="UWD13" s="1"/>
      <c r="UWE13" s="1"/>
      <c r="UWF13" s="1"/>
      <c r="UWG13" s="1"/>
      <c r="UWH13" s="1"/>
      <c r="UWI13" s="1"/>
      <c r="UWJ13" s="1"/>
      <c r="UWK13" s="1"/>
      <c r="UWL13" s="1"/>
      <c r="UWM13" s="1"/>
      <c r="UWN13" s="1"/>
      <c r="UWO13" s="1"/>
      <c r="UWP13" s="1"/>
      <c r="UWQ13" s="1"/>
      <c r="UWR13" s="1"/>
      <c r="UWS13" s="1"/>
      <c r="UWT13" s="1"/>
      <c r="UWU13" s="1"/>
      <c r="UWV13" s="1"/>
      <c r="UWW13" s="1"/>
      <c r="UWX13" s="1"/>
      <c r="UWY13" s="1"/>
      <c r="UWZ13" s="1"/>
      <c r="UXA13" s="1"/>
      <c r="UXB13" s="1"/>
      <c r="UXC13" s="1"/>
      <c r="UXD13" s="1"/>
      <c r="UXE13" s="1"/>
      <c r="UXF13" s="1"/>
      <c r="UXG13" s="1"/>
      <c r="UXH13" s="1"/>
      <c r="UXI13" s="1"/>
      <c r="UXJ13" s="1"/>
      <c r="UXK13" s="1"/>
      <c r="UXL13" s="1"/>
      <c r="UXM13" s="1"/>
      <c r="UXN13" s="1"/>
      <c r="UXO13" s="1"/>
      <c r="UXP13" s="1"/>
      <c r="UXQ13" s="1"/>
      <c r="UXR13" s="1"/>
      <c r="UXS13" s="1"/>
      <c r="UXT13" s="1"/>
      <c r="UXU13" s="1"/>
      <c r="UXV13" s="1"/>
      <c r="UXW13" s="1"/>
      <c r="UXX13" s="1"/>
      <c r="UXY13" s="1"/>
      <c r="UXZ13" s="1"/>
      <c r="UYA13" s="1"/>
      <c r="UYB13" s="1"/>
      <c r="UYC13" s="1"/>
      <c r="UYD13" s="1"/>
      <c r="UYE13" s="1"/>
      <c r="UYF13" s="1"/>
      <c r="UYG13" s="1"/>
      <c r="UYH13" s="1"/>
      <c r="UYI13" s="1"/>
      <c r="UYJ13" s="1"/>
      <c r="UYK13" s="1"/>
      <c r="UYL13" s="1"/>
      <c r="UYM13" s="1"/>
      <c r="UYN13" s="1"/>
      <c r="UYO13" s="1"/>
      <c r="UYP13" s="1"/>
      <c r="UYQ13" s="1"/>
      <c r="UYR13" s="1"/>
      <c r="UYS13" s="1"/>
      <c r="UYT13" s="1"/>
      <c r="UYU13" s="1"/>
      <c r="UYV13" s="1"/>
      <c r="UYW13" s="1"/>
      <c r="UYX13" s="1"/>
      <c r="UYY13" s="1"/>
      <c r="UYZ13" s="1"/>
      <c r="UZA13" s="1"/>
      <c r="UZB13" s="1"/>
      <c r="UZC13" s="1"/>
      <c r="UZD13" s="1"/>
      <c r="UZE13" s="1"/>
      <c r="UZF13" s="1"/>
      <c r="UZG13" s="1"/>
      <c r="UZH13" s="1"/>
      <c r="UZI13" s="1"/>
      <c r="UZJ13" s="1"/>
      <c r="UZK13" s="1"/>
      <c r="UZL13" s="1"/>
      <c r="UZM13" s="1"/>
      <c r="UZN13" s="1"/>
      <c r="UZO13" s="1"/>
      <c r="UZP13" s="1"/>
      <c r="UZQ13" s="1"/>
      <c r="UZR13" s="1"/>
      <c r="UZS13" s="1"/>
      <c r="UZT13" s="1"/>
      <c r="UZU13" s="1"/>
      <c r="UZV13" s="1"/>
      <c r="UZW13" s="1"/>
      <c r="UZX13" s="1"/>
      <c r="UZY13" s="1"/>
      <c r="UZZ13" s="1"/>
      <c r="VAA13" s="1"/>
      <c r="VAB13" s="1"/>
      <c r="VAC13" s="1"/>
      <c r="VAD13" s="1"/>
      <c r="VAE13" s="1"/>
      <c r="VAF13" s="1"/>
      <c r="VAG13" s="1"/>
      <c r="VAH13" s="1"/>
      <c r="VAI13" s="1"/>
      <c r="VAJ13" s="1"/>
      <c r="VAK13" s="1"/>
      <c r="VAL13" s="1"/>
      <c r="VAM13" s="1"/>
      <c r="VAN13" s="1"/>
      <c r="VAO13" s="1"/>
      <c r="VAP13" s="1"/>
      <c r="VAQ13" s="1"/>
      <c r="VAR13" s="1"/>
      <c r="VAS13" s="1"/>
      <c r="VAT13" s="1"/>
      <c r="VAU13" s="1"/>
      <c r="VAV13" s="1"/>
      <c r="VAW13" s="1"/>
      <c r="VAX13" s="1"/>
      <c r="VAY13" s="1"/>
      <c r="VAZ13" s="1"/>
      <c r="VBA13" s="1"/>
      <c r="VBB13" s="1"/>
      <c r="VBC13" s="1"/>
      <c r="VBD13" s="1"/>
      <c r="VBE13" s="1"/>
      <c r="VBF13" s="1"/>
      <c r="VBG13" s="1"/>
      <c r="VBH13" s="1"/>
      <c r="VBI13" s="1"/>
      <c r="VBJ13" s="1"/>
      <c r="VBK13" s="1"/>
      <c r="VBL13" s="1"/>
      <c r="VBM13" s="1"/>
      <c r="VBN13" s="1"/>
      <c r="VBO13" s="1"/>
      <c r="VBP13" s="1"/>
      <c r="VBQ13" s="1"/>
      <c r="VBR13" s="1"/>
      <c r="VBS13" s="1"/>
      <c r="VBT13" s="1"/>
      <c r="VBU13" s="1"/>
      <c r="VBV13" s="1"/>
      <c r="VBW13" s="1"/>
      <c r="VBX13" s="1"/>
      <c r="VBY13" s="1"/>
      <c r="VBZ13" s="1"/>
      <c r="VCA13" s="1"/>
      <c r="VCB13" s="1"/>
      <c r="VCC13" s="1"/>
      <c r="VCD13" s="1"/>
      <c r="VCE13" s="1"/>
      <c r="VCF13" s="1"/>
      <c r="VCG13" s="1"/>
      <c r="VCH13" s="1"/>
      <c r="VCI13" s="1"/>
      <c r="VCJ13" s="1"/>
      <c r="VCK13" s="1"/>
      <c r="VCL13" s="1"/>
      <c r="VCM13" s="1"/>
      <c r="VCN13" s="1"/>
      <c r="VCO13" s="1"/>
      <c r="VCP13" s="1"/>
      <c r="VCQ13" s="1"/>
      <c r="VCR13" s="1"/>
      <c r="VCS13" s="1"/>
      <c r="VCT13" s="1"/>
      <c r="VCU13" s="1"/>
      <c r="VCV13" s="1"/>
      <c r="VCW13" s="1"/>
      <c r="VCX13" s="1"/>
      <c r="VCY13" s="1"/>
      <c r="VCZ13" s="1"/>
      <c r="VDA13" s="1"/>
      <c r="VDB13" s="1"/>
      <c r="VDC13" s="1"/>
      <c r="VDD13" s="1"/>
      <c r="VDE13" s="1"/>
      <c r="VDF13" s="1"/>
      <c r="VDG13" s="1"/>
      <c r="VDH13" s="1"/>
      <c r="VDI13" s="1"/>
      <c r="VDJ13" s="1"/>
      <c r="VDK13" s="1"/>
      <c r="VDL13" s="1"/>
      <c r="VDM13" s="1"/>
      <c r="VDN13" s="1"/>
      <c r="VDO13" s="1"/>
      <c r="VDP13" s="1"/>
      <c r="VDQ13" s="1"/>
      <c r="VDR13" s="1"/>
      <c r="VDS13" s="1"/>
      <c r="VDT13" s="1"/>
      <c r="VDU13" s="1"/>
      <c r="VDV13" s="1"/>
      <c r="VDW13" s="1"/>
      <c r="VDX13" s="1"/>
      <c r="VDY13" s="1"/>
      <c r="VDZ13" s="1"/>
      <c r="VEA13" s="1"/>
      <c r="VEB13" s="1"/>
      <c r="VEC13" s="1"/>
      <c r="VED13" s="1"/>
      <c r="VEE13" s="1"/>
      <c r="VEF13" s="1"/>
      <c r="VEG13" s="1"/>
      <c r="VEH13" s="1"/>
      <c r="VEI13" s="1"/>
      <c r="VEJ13" s="1"/>
      <c r="VEK13" s="1"/>
      <c r="VEL13" s="1"/>
      <c r="VEM13" s="1"/>
      <c r="VEN13" s="1"/>
      <c r="VEO13" s="1"/>
      <c r="VEP13" s="1"/>
      <c r="VEQ13" s="1"/>
      <c r="VER13" s="1"/>
      <c r="VES13" s="1"/>
      <c r="VET13" s="1"/>
      <c r="VEU13" s="1"/>
      <c r="VEV13" s="1"/>
      <c r="VEW13" s="1"/>
      <c r="VEX13" s="1"/>
      <c r="VEY13" s="1"/>
      <c r="VEZ13" s="1"/>
      <c r="VFA13" s="1"/>
      <c r="VFB13" s="1"/>
      <c r="VFC13" s="1"/>
      <c r="VFD13" s="1"/>
      <c r="VFE13" s="1"/>
      <c r="VFF13" s="1"/>
      <c r="VFG13" s="1"/>
      <c r="VFH13" s="1"/>
      <c r="VFI13" s="1"/>
      <c r="VFJ13" s="1"/>
      <c r="VFK13" s="1"/>
      <c r="VFL13" s="1"/>
      <c r="VFM13" s="1"/>
      <c r="VFN13" s="1"/>
      <c r="VFO13" s="1"/>
      <c r="VFP13" s="1"/>
      <c r="VFQ13" s="1"/>
      <c r="VFR13" s="1"/>
      <c r="VFS13" s="1"/>
      <c r="VFT13" s="1"/>
      <c r="VFU13" s="1"/>
      <c r="VFV13" s="1"/>
      <c r="VFW13" s="1"/>
      <c r="VFX13" s="1"/>
      <c r="VFY13" s="1"/>
      <c r="VFZ13" s="1"/>
      <c r="VGA13" s="1"/>
      <c r="VGB13" s="1"/>
      <c r="VGC13" s="1"/>
      <c r="VGD13" s="1"/>
      <c r="VGE13" s="1"/>
      <c r="VGF13" s="1"/>
      <c r="VGG13" s="1"/>
      <c r="VGH13" s="1"/>
      <c r="VGI13" s="1"/>
      <c r="VGJ13" s="1"/>
      <c r="VGK13" s="1"/>
      <c r="VGL13" s="1"/>
      <c r="VGM13" s="1"/>
      <c r="VGN13" s="1"/>
      <c r="VGO13" s="1"/>
      <c r="VGP13" s="1"/>
      <c r="VGQ13" s="1"/>
      <c r="VGR13" s="1"/>
      <c r="VGS13" s="1"/>
      <c r="VGT13" s="1"/>
      <c r="VGU13" s="1"/>
      <c r="VGV13" s="1"/>
      <c r="VGW13" s="1"/>
      <c r="VGX13" s="1"/>
      <c r="VGY13" s="1"/>
      <c r="VGZ13" s="1"/>
      <c r="VHA13" s="1"/>
      <c r="VHB13" s="1"/>
      <c r="VHC13" s="1"/>
      <c r="VHD13" s="1"/>
      <c r="VHE13" s="1"/>
      <c r="VHF13" s="1"/>
      <c r="VHG13" s="1"/>
      <c r="VHH13" s="1"/>
      <c r="VHI13" s="1"/>
      <c r="VHJ13" s="1"/>
      <c r="VHK13" s="1"/>
      <c r="VHL13" s="1"/>
      <c r="VHM13" s="1"/>
      <c r="VHN13" s="1"/>
      <c r="VHO13" s="1"/>
      <c r="VHP13" s="1"/>
      <c r="VHQ13" s="1"/>
      <c r="VHR13" s="1"/>
      <c r="VHS13" s="1"/>
      <c r="VHT13" s="1"/>
      <c r="VHU13" s="1"/>
      <c r="VHV13" s="1"/>
      <c r="VHW13" s="1"/>
      <c r="VHX13" s="1"/>
      <c r="VHY13" s="1"/>
      <c r="VHZ13" s="1"/>
      <c r="VIA13" s="1"/>
      <c r="VIB13" s="1"/>
      <c r="VIC13" s="1"/>
      <c r="VID13" s="1"/>
      <c r="VIE13" s="1"/>
      <c r="VIF13" s="1"/>
      <c r="VIG13" s="1"/>
      <c r="VIH13" s="1"/>
      <c r="VII13" s="1"/>
      <c r="VIJ13" s="1"/>
      <c r="VIK13" s="1"/>
      <c r="VIL13" s="1"/>
      <c r="VIM13" s="1"/>
      <c r="VIN13" s="1"/>
      <c r="VIO13" s="1"/>
      <c r="VIP13" s="1"/>
      <c r="VIQ13" s="1"/>
      <c r="VIR13" s="1"/>
      <c r="VIS13" s="1"/>
      <c r="VIT13" s="1"/>
      <c r="VIU13" s="1"/>
      <c r="VIV13" s="1"/>
      <c r="VIW13" s="1"/>
      <c r="VIX13" s="1"/>
      <c r="VIY13" s="1"/>
      <c r="VIZ13" s="1"/>
      <c r="VJA13" s="1"/>
      <c r="VJB13" s="1"/>
      <c r="VJC13" s="1"/>
      <c r="VJD13" s="1"/>
      <c r="VJE13" s="1"/>
      <c r="VJF13" s="1"/>
      <c r="VJG13" s="1"/>
      <c r="VJH13" s="1"/>
      <c r="VJI13" s="1"/>
      <c r="VJJ13" s="1"/>
      <c r="VJK13" s="1"/>
      <c r="VJL13" s="1"/>
      <c r="VJM13" s="1"/>
      <c r="VJN13" s="1"/>
      <c r="VJO13" s="1"/>
      <c r="VJP13" s="1"/>
      <c r="VJQ13" s="1"/>
      <c r="VJR13" s="1"/>
      <c r="VJS13" s="1"/>
      <c r="VJT13" s="1"/>
      <c r="VJU13" s="1"/>
      <c r="VJV13" s="1"/>
      <c r="VJW13" s="1"/>
      <c r="VJX13" s="1"/>
      <c r="VJY13" s="1"/>
      <c r="VJZ13" s="1"/>
      <c r="VKA13" s="1"/>
      <c r="VKB13" s="1"/>
      <c r="VKC13" s="1"/>
      <c r="VKD13" s="1"/>
      <c r="VKE13" s="1"/>
      <c r="VKF13" s="1"/>
      <c r="VKG13" s="1"/>
      <c r="VKH13" s="1"/>
      <c r="VKI13" s="1"/>
      <c r="VKJ13" s="1"/>
      <c r="VKK13" s="1"/>
      <c r="VKL13" s="1"/>
      <c r="VKM13" s="1"/>
      <c r="VKN13" s="1"/>
      <c r="VKO13" s="1"/>
      <c r="VKP13" s="1"/>
      <c r="VKQ13" s="1"/>
      <c r="VKR13" s="1"/>
      <c r="VKS13" s="1"/>
      <c r="VKT13" s="1"/>
      <c r="VKU13" s="1"/>
      <c r="VKV13" s="1"/>
      <c r="VKW13" s="1"/>
      <c r="VKX13" s="1"/>
      <c r="VKY13" s="1"/>
      <c r="VKZ13" s="1"/>
      <c r="VLA13" s="1"/>
      <c r="VLB13" s="1"/>
      <c r="VLC13" s="1"/>
      <c r="VLD13" s="1"/>
      <c r="VLE13" s="1"/>
      <c r="VLF13" s="1"/>
      <c r="VLG13" s="1"/>
      <c r="VLH13" s="1"/>
      <c r="VLI13" s="1"/>
      <c r="VLJ13" s="1"/>
      <c r="VLK13" s="1"/>
      <c r="VLL13" s="1"/>
      <c r="VLM13" s="1"/>
      <c r="VLN13" s="1"/>
      <c r="VLO13" s="1"/>
      <c r="VLP13" s="1"/>
      <c r="VLQ13" s="1"/>
      <c r="VLR13" s="1"/>
      <c r="VLS13" s="1"/>
      <c r="VLT13" s="1"/>
      <c r="VLU13" s="1"/>
      <c r="VLV13" s="1"/>
      <c r="VLW13" s="1"/>
      <c r="VLX13" s="1"/>
      <c r="VLY13" s="1"/>
      <c r="VLZ13" s="1"/>
      <c r="VMA13" s="1"/>
      <c r="VMB13" s="1"/>
      <c r="VMC13" s="1"/>
      <c r="VMD13" s="1"/>
      <c r="VME13" s="1"/>
      <c r="VMF13" s="1"/>
      <c r="VMG13" s="1"/>
      <c r="VMH13" s="1"/>
      <c r="VMI13" s="1"/>
      <c r="VMJ13" s="1"/>
      <c r="VMK13" s="1"/>
      <c r="VML13" s="1"/>
      <c r="VMM13" s="1"/>
      <c r="VMN13" s="1"/>
      <c r="VMO13" s="1"/>
      <c r="VMP13" s="1"/>
      <c r="VMQ13" s="1"/>
      <c r="VMR13" s="1"/>
      <c r="VMS13" s="1"/>
      <c r="VMT13" s="1"/>
      <c r="VMU13" s="1"/>
      <c r="VMV13" s="1"/>
      <c r="VMW13" s="1"/>
      <c r="VMX13" s="1"/>
      <c r="VMY13" s="1"/>
      <c r="VMZ13" s="1"/>
      <c r="VNA13" s="1"/>
      <c r="VNB13" s="1"/>
      <c r="VNC13" s="1"/>
      <c r="VND13" s="1"/>
      <c r="VNE13" s="1"/>
      <c r="VNF13" s="1"/>
      <c r="VNG13" s="1"/>
      <c r="VNH13" s="1"/>
      <c r="VNI13" s="1"/>
      <c r="VNJ13" s="1"/>
      <c r="VNK13" s="1"/>
      <c r="VNL13" s="1"/>
      <c r="VNM13" s="1"/>
      <c r="VNN13" s="1"/>
      <c r="VNO13" s="1"/>
      <c r="VNP13" s="1"/>
      <c r="VNQ13" s="1"/>
      <c r="VNR13" s="1"/>
      <c r="VNS13" s="1"/>
      <c r="VNT13" s="1"/>
      <c r="VNU13" s="1"/>
      <c r="VNV13" s="1"/>
      <c r="VNW13" s="1"/>
      <c r="VNX13" s="1"/>
      <c r="VNY13" s="1"/>
      <c r="VNZ13" s="1"/>
      <c r="VOA13" s="1"/>
      <c r="VOB13" s="1"/>
      <c r="VOC13" s="1"/>
      <c r="VOD13" s="1"/>
      <c r="VOE13" s="1"/>
      <c r="VOF13" s="1"/>
      <c r="VOG13" s="1"/>
      <c r="VOH13" s="1"/>
      <c r="VOI13" s="1"/>
      <c r="VOJ13" s="1"/>
      <c r="VOK13" s="1"/>
      <c r="VOL13" s="1"/>
      <c r="VOM13" s="1"/>
      <c r="VON13" s="1"/>
      <c r="VOO13" s="1"/>
      <c r="VOP13" s="1"/>
      <c r="VOQ13" s="1"/>
      <c r="VOR13" s="1"/>
      <c r="VOS13" s="1"/>
      <c r="VOT13" s="1"/>
      <c r="VOU13" s="1"/>
      <c r="VOV13" s="1"/>
      <c r="VOW13" s="1"/>
      <c r="VOX13" s="1"/>
      <c r="VOY13" s="1"/>
      <c r="VOZ13" s="1"/>
      <c r="VPA13" s="1"/>
      <c r="VPB13" s="1"/>
      <c r="VPC13" s="1"/>
      <c r="VPD13" s="1"/>
      <c r="VPE13" s="1"/>
      <c r="VPF13" s="1"/>
      <c r="VPG13" s="1"/>
      <c r="VPH13" s="1"/>
      <c r="VPI13" s="1"/>
      <c r="VPJ13" s="1"/>
      <c r="VPK13" s="1"/>
      <c r="VPL13" s="1"/>
      <c r="VPM13" s="1"/>
      <c r="VPN13" s="1"/>
      <c r="VPO13" s="1"/>
      <c r="VPP13" s="1"/>
      <c r="VPQ13" s="1"/>
      <c r="VPR13" s="1"/>
      <c r="VPS13" s="1"/>
      <c r="VPT13" s="1"/>
      <c r="VPU13" s="1"/>
      <c r="VPV13" s="1"/>
      <c r="VPW13" s="1"/>
      <c r="VPX13" s="1"/>
      <c r="VPY13" s="1"/>
      <c r="VPZ13" s="1"/>
      <c r="VQA13" s="1"/>
      <c r="VQB13" s="1"/>
      <c r="VQC13" s="1"/>
      <c r="VQD13" s="1"/>
      <c r="VQE13" s="1"/>
      <c r="VQF13" s="1"/>
      <c r="VQG13" s="1"/>
      <c r="VQH13" s="1"/>
      <c r="VQI13" s="1"/>
      <c r="VQJ13" s="1"/>
      <c r="VQK13" s="1"/>
      <c r="VQL13" s="1"/>
      <c r="VQM13" s="1"/>
      <c r="VQN13" s="1"/>
      <c r="VQO13" s="1"/>
      <c r="VQP13" s="1"/>
      <c r="VQQ13" s="1"/>
      <c r="VQR13" s="1"/>
      <c r="VQS13" s="1"/>
      <c r="VQT13" s="1"/>
      <c r="VQU13" s="1"/>
      <c r="VQV13" s="1"/>
      <c r="VQW13" s="1"/>
      <c r="VQX13" s="1"/>
      <c r="VQY13" s="1"/>
      <c r="VQZ13" s="1"/>
      <c r="VRA13" s="1"/>
      <c r="VRB13" s="1"/>
      <c r="VRC13" s="1"/>
      <c r="VRD13" s="1"/>
      <c r="VRE13" s="1"/>
      <c r="VRF13" s="1"/>
      <c r="VRG13" s="1"/>
      <c r="VRH13" s="1"/>
      <c r="VRI13" s="1"/>
      <c r="VRJ13" s="1"/>
      <c r="VRK13" s="1"/>
      <c r="VRL13" s="1"/>
      <c r="VRM13" s="1"/>
      <c r="VRN13" s="1"/>
      <c r="VRO13" s="1"/>
      <c r="VRP13" s="1"/>
      <c r="VRQ13" s="1"/>
      <c r="VRR13" s="1"/>
      <c r="VRS13" s="1"/>
      <c r="VRT13" s="1"/>
      <c r="VRU13" s="1"/>
      <c r="VRV13" s="1"/>
      <c r="VRW13" s="1"/>
      <c r="VRX13" s="1"/>
      <c r="VRY13" s="1"/>
      <c r="VRZ13" s="1"/>
      <c r="VSA13" s="1"/>
      <c r="VSB13" s="1"/>
      <c r="VSC13" s="1"/>
      <c r="VSD13" s="1"/>
      <c r="VSE13" s="1"/>
      <c r="VSF13" s="1"/>
      <c r="VSG13" s="1"/>
      <c r="VSH13" s="1"/>
      <c r="VSI13" s="1"/>
      <c r="VSJ13" s="1"/>
      <c r="VSK13" s="1"/>
      <c r="VSL13" s="1"/>
      <c r="VSM13" s="1"/>
      <c r="VSN13" s="1"/>
      <c r="VSO13" s="1"/>
      <c r="VSP13" s="1"/>
      <c r="VSQ13" s="1"/>
      <c r="VSR13" s="1"/>
      <c r="VSS13" s="1"/>
      <c r="VST13" s="1"/>
      <c r="VSU13" s="1"/>
      <c r="VSV13" s="1"/>
      <c r="VSW13" s="1"/>
      <c r="VSX13" s="1"/>
      <c r="VSY13" s="1"/>
      <c r="VSZ13" s="1"/>
      <c r="VTA13" s="1"/>
      <c r="VTB13" s="1"/>
      <c r="VTC13" s="1"/>
      <c r="VTD13" s="1"/>
      <c r="VTE13" s="1"/>
      <c r="VTF13" s="1"/>
      <c r="VTG13" s="1"/>
      <c r="VTH13" s="1"/>
      <c r="VTI13" s="1"/>
      <c r="VTJ13" s="1"/>
      <c r="VTK13" s="1"/>
      <c r="VTL13" s="1"/>
      <c r="VTM13" s="1"/>
      <c r="VTN13" s="1"/>
      <c r="VTO13" s="1"/>
      <c r="VTP13" s="1"/>
      <c r="VTQ13" s="1"/>
      <c r="VTR13" s="1"/>
      <c r="VTS13" s="1"/>
      <c r="VTT13" s="1"/>
      <c r="VTU13" s="1"/>
      <c r="VTV13" s="1"/>
      <c r="VTW13" s="1"/>
      <c r="VTX13" s="1"/>
      <c r="VTY13" s="1"/>
      <c r="VTZ13" s="1"/>
      <c r="VUA13" s="1"/>
      <c r="VUB13" s="1"/>
      <c r="VUC13" s="1"/>
      <c r="VUD13" s="1"/>
      <c r="VUE13" s="1"/>
      <c r="VUF13" s="1"/>
      <c r="VUG13" s="1"/>
      <c r="VUH13" s="1"/>
      <c r="VUI13" s="1"/>
      <c r="VUJ13" s="1"/>
      <c r="VUK13" s="1"/>
      <c r="VUL13" s="1"/>
      <c r="VUM13" s="1"/>
      <c r="VUN13" s="1"/>
      <c r="VUO13" s="1"/>
      <c r="VUP13" s="1"/>
      <c r="VUQ13" s="1"/>
      <c r="VUR13" s="1"/>
      <c r="VUS13" s="1"/>
      <c r="VUT13" s="1"/>
      <c r="VUU13" s="1"/>
      <c r="VUV13" s="1"/>
      <c r="VUW13" s="1"/>
      <c r="VUX13" s="1"/>
      <c r="VUY13" s="1"/>
      <c r="VUZ13" s="1"/>
      <c r="VVA13" s="1"/>
      <c r="VVB13" s="1"/>
      <c r="VVC13" s="1"/>
      <c r="VVD13" s="1"/>
      <c r="VVE13" s="1"/>
      <c r="VVF13" s="1"/>
      <c r="VVG13" s="1"/>
      <c r="VVH13" s="1"/>
      <c r="VVI13" s="1"/>
      <c r="VVJ13" s="1"/>
      <c r="VVK13" s="1"/>
      <c r="VVL13" s="1"/>
      <c r="VVM13" s="1"/>
      <c r="VVN13" s="1"/>
      <c r="VVO13" s="1"/>
      <c r="VVP13" s="1"/>
      <c r="VVQ13" s="1"/>
      <c r="VVR13" s="1"/>
      <c r="VVS13" s="1"/>
      <c r="VVT13" s="1"/>
      <c r="VVU13" s="1"/>
      <c r="VVV13" s="1"/>
      <c r="VVW13" s="1"/>
      <c r="VVX13" s="1"/>
      <c r="VVY13" s="1"/>
      <c r="VVZ13" s="1"/>
      <c r="VWA13" s="1"/>
      <c r="VWB13" s="1"/>
      <c r="VWC13" s="1"/>
      <c r="VWD13" s="1"/>
      <c r="VWE13" s="1"/>
      <c r="VWF13" s="1"/>
      <c r="VWG13" s="1"/>
      <c r="VWH13" s="1"/>
      <c r="VWI13" s="1"/>
      <c r="VWJ13" s="1"/>
      <c r="VWK13" s="1"/>
      <c r="VWL13" s="1"/>
      <c r="VWM13" s="1"/>
      <c r="VWN13" s="1"/>
      <c r="VWO13" s="1"/>
      <c r="VWP13" s="1"/>
      <c r="VWQ13" s="1"/>
      <c r="VWR13" s="1"/>
      <c r="VWS13" s="1"/>
      <c r="VWT13" s="1"/>
      <c r="VWU13" s="1"/>
      <c r="VWV13" s="1"/>
      <c r="VWW13" s="1"/>
      <c r="VWX13" s="1"/>
      <c r="VWY13" s="1"/>
      <c r="VWZ13" s="1"/>
      <c r="VXA13" s="1"/>
      <c r="VXB13" s="1"/>
      <c r="VXC13" s="1"/>
      <c r="VXD13" s="1"/>
      <c r="VXE13" s="1"/>
      <c r="VXF13" s="1"/>
      <c r="VXG13" s="1"/>
      <c r="VXH13" s="1"/>
      <c r="VXI13" s="1"/>
      <c r="VXJ13" s="1"/>
      <c r="VXK13" s="1"/>
      <c r="VXL13" s="1"/>
      <c r="VXM13" s="1"/>
      <c r="VXN13" s="1"/>
      <c r="VXO13" s="1"/>
      <c r="VXP13" s="1"/>
      <c r="VXQ13" s="1"/>
      <c r="VXR13" s="1"/>
      <c r="VXS13" s="1"/>
      <c r="VXT13" s="1"/>
      <c r="VXU13" s="1"/>
      <c r="VXV13" s="1"/>
      <c r="VXW13" s="1"/>
      <c r="VXX13" s="1"/>
      <c r="VXY13" s="1"/>
      <c r="VXZ13" s="1"/>
      <c r="VYA13" s="1"/>
      <c r="VYB13" s="1"/>
      <c r="VYC13" s="1"/>
      <c r="VYD13" s="1"/>
      <c r="VYE13" s="1"/>
      <c r="VYF13" s="1"/>
      <c r="VYG13" s="1"/>
      <c r="VYH13" s="1"/>
      <c r="VYI13" s="1"/>
      <c r="VYJ13" s="1"/>
      <c r="VYK13" s="1"/>
      <c r="VYL13" s="1"/>
      <c r="VYM13" s="1"/>
      <c r="VYN13" s="1"/>
      <c r="VYO13" s="1"/>
      <c r="VYP13" s="1"/>
      <c r="VYQ13" s="1"/>
      <c r="VYR13" s="1"/>
      <c r="VYS13" s="1"/>
      <c r="VYT13" s="1"/>
      <c r="VYU13" s="1"/>
      <c r="VYV13" s="1"/>
      <c r="VYW13" s="1"/>
      <c r="VYX13" s="1"/>
      <c r="VYY13" s="1"/>
      <c r="VYZ13" s="1"/>
      <c r="VZA13" s="1"/>
      <c r="VZB13" s="1"/>
      <c r="VZC13" s="1"/>
      <c r="VZD13" s="1"/>
      <c r="VZE13" s="1"/>
      <c r="VZF13" s="1"/>
      <c r="VZG13" s="1"/>
      <c r="VZH13" s="1"/>
      <c r="VZI13" s="1"/>
      <c r="VZJ13" s="1"/>
      <c r="VZK13" s="1"/>
      <c r="VZL13" s="1"/>
      <c r="VZM13" s="1"/>
      <c r="VZN13" s="1"/>
      <c r="VZO13" s="1"/>
      <c r="VZP13" s="1"/>
      <c r="VZQ13" s="1"/>
      <c r="VZR13" s="1"/>
      <c r="VZS13" s="1"/>
      <c r="VZT13" s="1"/>
      <c r="VZU13" s="1"/>
      <c r="VZV13" s="1"/>
      <c r="VZW13" s="1"/>
      <c r="VZX13" s="1"/>
      <c r="VZY13" s="1"/>
      <c r="VZZ13" s="1"/>
      <c r="WAA13" s="1"/>
      <c r="WAB13" s="1"/>
      <c r="WAC13" s="1"/>
      <c r="WAD13" s="1"/>
      <c r="WAE13" s="1"/>
      <c r="WAF13" s="1"/>
      <c r="WAG13" s="1"/>
      <c r="WAH13" s="1"/>
      <c r="WAI13" s="1"/>
      <c r="WAJ13" s="1"/>
      <c r="WAK13" s="1"/>
      <c r="WAL13" s="1"/>
      <c r="WAM13" s="1"/>
      <c r="WAN13" s="1"/>
      <c r="WAO13" s="1"/>
      <c r="WAP13" s="1"/>
      <c r="WAQ13" s="1"/>
      <c r="WAR13" s="1"/>
      <c r="WAS13" s="1"/>
      <c r="WAT13" s="1"/>
      <c r="WAU13" s="1"/>
      <c r="WAV13" s="1"/>
      <c r="WAW13" s="1"/>
      <c r="WAX13" s="1"/>
      <c r="WAY13" s="1"/>
      <c r="WAZ13" s="1"/>
      <c r="WBA13" s="1"/>
      <c r="WBB13" s="1"/>
      <c r="WBC13" s="1"/>
      <c r="WBD13" s="1"/>
      <c r="WBE13" s="1"/>
      <c r="WBF13" s="1"/>
      <c r="WBG13" s="1"/>
      <c r="WBH13" s="1"/>
      <c r="WBI13" s="1"/>
      <c r="WBJ13" s="1"/>
      <c r="WBK13" s="1"/>
      <c r="WBL13" s="1"/>
      <c r="WBM13" s="1"/>
      <c r="WBN13" s="1"/>
      <c r="WBO13" s="1"/>
      <c r="WBP13" s="1"/>
      <c r="WBQ13" s="1"/>
      <c r="WBR13" s="1"/>
      <c r="WBS13" s="1"/>
      <c r="WBT13" s="1"/>
      <c r="WBU13" s="1"/>
      <c r="WBV13" s="1"/>
      <c r="WBW13" s="1"/>
      <c r="WBX13" s="1"/>
      <c r="WBY13" s="1"/>
      <c r="WBZ13" s="1"/>
      <c r="WCA13" s="1"/>
      <c r="WCB13" s="1"/>
      <c r="WCC13" s="1"/>
      <c r="WCD13" s="1"/>
      <c r="WCE13" s="1"/>
      <c r="WCF13" s="1"/>
      <c r="WCG13" s="1"/>
      <c r="WCH13" s="1"/>
      <c r="WCI13" s="1"/>
      <c r="WCJ13" s="1"/>
      <c r="WCK13" s="1"/>
      <c r="WCL13" s="1"/>
      <c r="WCM13" s="1"/>
      <c r="WCN13" s="1"/>
      <c r="WCO13" s="1"/>
      <c r="WCP13" s="1"/>
      <c r="WCQ13" s="1"/>
      <c r="WCR13" s="1"/>
      <c r="WCS13" s="1"/>
      <c r="WCT13" s="1"/>
      <c r="WCU13" s="1"/>
      <c r="WCV13" s="1"/>
      <c r="WCW13" s="1"/>
      <c r="WCX13" s="1"/>
      <c r="WCY13" s="1"/>
      <c r="WCZ13" s="1"/>
      <c r="WDA13" s="1"/>
      <c r="WDB13" s="1"/>
      <c r="WDC13" s="1"/>
      <c r="WDD13" s="1"/>
      <c r="WDE13" s="1"/>
      <c r="WDF13" s="1"/>
      <c r="WDG13" s="1"/>
      <c r="WDH13" s="1"/>
      <c r="WDI13" s="1"/>
      <c r="WDJ13" s="1"/>
      <c r="WDK13" s="1"/>
      <c r="WDL13" s="1"/>
      <c r="WDM13" s="1"/>
      <c r="WDN13" s="1"/>
      <c r="WDO13" s="1"/>
      <c r="WDP13" s="1"/>
      <c r="WDQ13" s="1"/>
      <c r="WDR13" s="1"/>
      <c r="WDS13" s="1"/>
      <c r="WDT13" s="1"/>
      <c r="WDU13" s="1"/>
      <c r="WDV13" s="1"/>
      <c r="WDW13" s="1"/>
      <c r="WDX13" s="1"/>
      <c r="WDY13" s="1"/>
      <c r="WDZ13" s="1"/>
      <c r="WEA13" s="1"/>
      <c r="WEB13" s="1"/>
      <c r="WEC13" s="1"/>
      <c r="WED13" s="1"/>
      <c r="WEE13" s="1"/>
      <c r="WEF13" s="1"/>
      <c r="WEG13" s="1"/>
      <c r="WEH13" s="1"/>
      <c r="WEI13" s="1"/>
      <c r="WEJ13" s="1"/>
      <c r="WEK13" s="1"/>
      <c r="WEL13" s="1"/>
      <c r="WEM13" s="1"/>
      <c r="WEN13" s="1"/>
      <c r="WEO13" s="1"/>
      <c r="WEP13" s="1"/>
      <c r="WEQ13" s="1"/>
      <c r="WER13" s="1"/>
      <c r="WES13" s="1"/>
      <c r="WET13" s="1"/>
      <c r="WEU13" s="1"/>
      <c r="WEV13" s="1"/>
      <c r="WEW13" s="1"/>
      <c r="WEX13" s="1"/>
      <c r="WEY13" s="1"/>
      <c r="WEZ13" s="1"/>
      <c r="WFA13" s="1"/>
      <c r="WFB13" s="1"/>
      <c r="WFC13" s="1"/>
      <c r="WFD13" s="1"/>
      <c r="WFE13" s="1"/>
      <c r="WFF13" s="1"/>
      <c r="WFG13" s="1"/>
      <c r="WFH13" s="1"/>
      <c r="WFI13" s="1"/>
      <c r="WFJ13" s="1"/>
      <c r="WFK13" s="1"/>
      <c r="WFL13" s="1"/>
      <c r="WFM13" s="1"/>
      <c r="WFN13" s="1"/>
      <c r="WFO13" s="1"/>
      <c r="WFP13" s="1"/>
      <c r="WFQ13" s="1"/>
      <c r="WFR13" s="1"/>
      <c r="WFS13" s="1"/>
      <c r="WFT13" s="1"/>
      <c r="WFU13" s="1"/>
      <c r="WFV13" s="1"/>
      <c r="WFW13" s="1"/>
      <c r="WFX13" s="1"/>
      <c r="WFY13" s="1"/>
      <c r="WFZ13" s="1"/>
      <c r="WGA13" s="1"/>
      <c r="WGB13" s="1"/>
      <c r="WGC13" s="1"/>
      <c r="WGD13" s="1"/>
      <c r="WGE13" s="1"/>
      <c r="WGF13" s="1"/>
      <c r="WGG13" s="1"/>
      <c r="WGH13" s="1"/>
      <c r="WGI13" s="1"/>
      <c r="WGJ13" s="1"/>
      <c r="WGK13" s="1"/>
      <c r="WGL13" s="1"/>
      <c r="WGM13" s="1"/>
      <c r="WGN13" s="1"/>
      <c r="WGO13" s="1"/>
      <c r="WGP13" s="1"/>
      <c r="WGQ13" s="1"/>
      <c r="WGR13" s="1"/>
      <c r="WGS13" s="1"/>
      <c r="WGT13" s="1"/>
      <c r="WGU13" s="1"/>
      <c r="WGV13" s="1"/>
      <c r="WGW13" s="1"/>
      <c r="WGX13" s="1"/>
      <c r="WGY13" s="1"/>
      <c r="WGZ13" s="1"/>
      <c r="WHA13" s="1"/>
      <c r="WHB13" s="1"/>
      <c r="WHC13" s="1"/>
      <c r="WHD13" s="1"/>
      <c r="WHE13" s="1"/>
      <c r="WHF13" s="1"/>
      <c r="WHG13" s="1"/>
      <c r="WHH13" s="1"/>
      <c r="WHI13" s="1"/>
      <c r="WHJ13" s="1"/>
      <c r="WHK13" s="1"/>
      <c r="WHL13" s="1"/>
      <c r="WHM13" s="1"/>
      <c r="WHN13" s="1"/>
      <c r="WHO13" s="1"/>
      <c r="WHP13" s="1"/>
      <c r="WHQ13" s="1"/>
      <c r="WHR13" s="1"/>
      <c r="WHS13" s="1"/>
      <c r="WHT13" s="1"/>
      <c r="WHU13" s="1"/>
      <c r="WHV13" s="1"/>
      <c r="WHW13" s="1"/>
      <c r="WHX13" s="1"/>
      <c r="WHY13" s="1"/>
      <c r="WHZ13" s="1"/>
      <c r="WIA13" s="1"/>
      <c r="WIB13" s="1"/>
      <c r="WIC13" s="1"/>
      <c r="WID13" s="1"/>
      <c r="WIE13" s="1"/>
      <c r="WIF13" s="1"/>
      <c r="WIG13" s="1"/>
      <c r="WIH13" s="1"/>
      <c r="WII13" s="1"/>
      <c r="WIJ13" s="1"/>
      <c r="WIK13" s="1"/>
      <c r="WIL13" s="1"/>
      <c r="WIM13" s="1"/>
      <c r="WIN13" s="1"/>
      <c r="WIO13" s="1"/>
      <c r="WIP13" s="1"/>
      <c r="WIQ13" s="1"/>
      <c r="WIR13" s="1"/>
      <c r="WIS13" s="1"/>
      <c r="WIT13" s="1"/>
      <c r="WIU13" s="1"/>
      <c r="WIV13" s="1"/>
      <c r="WIW13" s="1"/>
      <c r="WIX13" s="1"/>
      <c r="WIY13" s="1"/>
      <c r="WIZ13" s="1"/>
      <c r="WJA13" s="1"/>
      <c r="WJB13" s="1"/>
      <c r="WJC13" s="1"/>
      <c r="WJD13" s="1"/>
      <c r="WJE13" s="1"/>
      <c r="WJF13" s="1"/>
      <c r="WJG13" s="1"/>
      <c r="WJH13" s="1"/>
      <c r="WJI13" s="1"/>
      <c r="WJJ13" s="1"/>
      <c r="WJK13" s="1"/>
      <c r="WJL13" s="1"/>
      <c r="WJM13" s="1"/>
      <c r="WJN13" s="1"/>
      <c r="WJO13" s="1"/>
      <c r="WJP13" s="1"/>
      <c r="WJQ13" s="1"/>
      <c r="WJR13" s="1"/>
      <c r="WJS13" s="1"/>
      <c r="WJT13" s="1"/>
      <c r="WJU13" s="1"/>
      <c r="WJV13" s="1"/>
      <c r="WJW13" s="1"/>
      <c r="WJX13" s="1"/>
      <c r="WJY13" s="1"/>
      <c r="WJZ13" s="1"/>
      <c r="WKA13" s="1"/>
      <c r="WKB13" s="1"/>
      <c r="WKC13" s="1"/>
      <c r="WKD13" s="1"/>
      <c r="WKE13" s="1"/>
      <c r="WKF13" s="1"/>
      <c r="WKG13" s="1"/>
      <c r="WKH13" s="1"/>
      <c r="WKI13" s="1"/>
      <c r="WKJ13" s="1"/>
      <c r="WKK13" s="1"/>
      <c r="WKL13" s="1"/>
      <c r="WKM13" s="1"/>
      <c r="WKN13" s="1"/>
      <c r="WKO13" s="1"/>
      <c r="WKP13" s="1"/>
      <c r="WKQ13" s="1"/>
      <c r="WKR13" s="1"/>
      <c r="WKS13" s="1"/>
      <c r="WKT13" s="1"/>
      <c r="WKU13" s="1"/>
      <c r="WKV13" s="1"/>
      <c r="WKW13" s="1"/>
      <c r="WKX13" s="1"/>
      <c r="WKY13" s="1"/>
      <c r="WKZ13" s="1"/>
      <c r="WLA13" s="1"/>
      <c r="WLB13" s="1"/>
      <c r="WLC13" s="1"/>
      <c r="WLD13" s="1"/>
      <c r="WLE13" s="1"/>
      <c r="WLF13" s="1"/>
      <c r="WLG13" s="1"/>
      <c r="WLH13" s="1"/>
      <c r="WLI13" s="1"/>
      <c r="WLJ13" s="1"/>
      <c r="WLK13" s="1"/>
      <c r="WLL13" s="1"/>
      <c r="WLM13" s="1"/>
      <c r="WLN13" s="1"/>
      <c r="WLO13" s="1"/>
      <c r="WLP13" s="1"/>
      <c r="WLQ13" s="1"/>
      <c r="WLR13" s="1"/>
      <c r="WLS13" s="1"/>
      <c r="WLT13" s="1"/>
      <c r="WLU13" s="1"/>
      <c r="WLV13" s="1"/>
      <c r="WLW13" s="1"/>
      <c r="WLX13" s="1"/>
      <c r="WLY13" s="1"/>
      <c r="WLZ13" s="1"/>
      <c r="WMA13" s="1"/>
      <c r="WMB13" s="1"/>
      <c r="WMC13" s="1"/>
      <c r="WMD13" s="1"/>
      <c r="WME13" s="1"/>
      <c r="WMF13" s="1"/>
      <c r="WMG13" s="1"/>
      <c r="WMH13" s="1"/>
      <c r="WMI13" s="1"/>
      <c r="WMJ13" s="1"/>
      <c r="WMK13" s="1"/>
      <c r="WML13" s="1"/>
      <c r="WMM13" s="1"/>
      <c r="WMN13" s="1"/>
      <c r="WMO13" s="1"/>
      <c r="WMP13" s="1"/>
      <c r="WMQ13" s="1"/>
      <c r="WMR13" s="1"/>
      <c r="WMS13" s="1"/>
      <c r="WMT13" s="1"/>
      <c r="WMU13" s="1"/>
      <c r="WMV13" s="1"/>
      <c r="WMW13" s="1"/>
      <c r="WMX13" s="1"/>
      <c r="WMY13" s="1"/>
      <c r="WMZ13" s="1"/>
      <c r="WNA13" s="1"/>
      <c r="WNB13" s="1"/>
      <c r="WNC13" s="1"/>
      <c r="WND13" s="1"/>
      <c r="WNE13" s="1"/>
      <c r="WNF13" s="1"/>
      <c r="WNG13" s="1"/>
      <c r="WNH13" s="1"/>
      <c r="WNI13" s="1"/>
      <c r="WNJ13" s="1"/>
      <c r="WNK13" s="1"/>
      <c r="WNL13" s="1"/>
      <c r="WNM13" s="1"/>
      <c r="WNN13" s="1"/>
      <c r="WNO13" s="1"/>
      <c r="WNP13" s="1"/>
      <c r="WNQ13" s="1"/>
      <c r="WNR13" s="1"/>
      <c r="WNS13" s="1"/>
      <c r="WNT13" s="1"/>
      <c r="WNU13" s="1"/>
      <c r="WNV13" s="1"/>
      <c r="WNW13" s="1"/>
      <c r="WNX13" s="1"/>
      <c r="WNY13" s="1"/>
      <c r="WNZ13" s="1"/>
      <c r="WOA13" s="1"/>
      <c r="WOB13" s="1"/>
      <c r="WOC13" s="1"/>
      <c r="WOD13" s="1"/>
      <c r="WOE13" s="1"/>
      <c r="WOF13" s="1"/>
      <c r="WOG13" s="1"/>
      <c r="WOH13" s="1"/>
      <c r="WOI13" s="1"/>
      <c r="WOJ13" s="1"/>
      <c r="WOK13" s="1"/>
      <c r="WOL13" s="1"/>
      <c r="WOM13" s="1"/>
      <c r="WON13" s="1"/>
      <c r="WOO13" s="1"/>
      <c r="WOP13" s="1"/>
      <c r="WOQ13" s="1"/>
      <c r="WOR13" s="1"/>
      <c r="WOS13" s="1"/>
      <c r="WOT13" s="1"/>
      <c r="WOU13" s="1"/>
      <c r="WOV13" s="1"/>
      <c r="WOW13" s="1"/>
      <c r="WOX13" s="1"/>
      <c r="WOY13" s="1"/>
      <c r="WOZ13" s="1"/>
      <c r="WPA13" s="1"/>
      <c r="WPB13" s="1"/>
      <c r="WPC13" s="1"/>
      <c r="WPD13" s="1"/>
      <c r="WPE13" s="1"/>
      <c r="WPF13" s="1"/>
      <c r="WPG13" s="1"/>
      <c r="WPH13" s="1"/>
      <c r="WPI13" s="1"/>
      <c r="WPJ13" s="1"/>
      <c r="WPK13" s="1"/>
      <c r="WPL13" s="1"/>
      <c r="WPM13" s="1"/>
      <c r="WPN13" s="1"/>
      <c r="WPO13" s="1"/>
      <c r="WPP13" s="1"/>
      <c r="WPQ13" s="1"/>
      <c r="WPR13" s="1"/>
      <c r="WPS13" s="1"/>
      <c r="WPT13" s="1"/>
      <c r="WPU13" s="1"/>
      <c r="WPV13" s="1"/>
      <c r="WPW13" s="1"/>
      <c r="WPX13" s="1"/>
      <c r="WPY13" s="1"/>
      <c r="WPZ13" s="1"/>
      <c r="WQA13" s="1"/>
      <c r="WQB13" s="1"/>
      <c r="WQC13" s="1"/>
      <c r="WQD13" s="1"/>
      <c r="WQE13" s="1"/>
      <c r="WQF13" s="1"/>
      <c r="WQG13" s="1"/>
      <c r="WQH13" s="1"/>
      <c r="WQI13" s="1"/>
      <c r="WQJ13" s="1"/>
      <c r="WQK13" s="1"/>
      <c r="WQL13" s="1"/>
      <c r="WQM13" s="1"/>
      <c r="WQN13" s="1"/>
      <c r="WQO13" s="1"/>
      <c r="WQP13" s="1"/>
      <c r="WQQ13" s="1"/>
      <c r="WQR13" s="1"/>
      <c r="WQS13" s="1"/>
      <c r="WQT13" s="1"/>
      <c r="WQU13" s="1"/>
      <c r="WQV13" s="1"/>
      <c r="WQW13" s="1"/>
      <c r="WQX13" s="1"/>
      <c r="WQY13" s="1"/>
      <c r="WQZ13" s="1"/>
      <c r="WRA13" s="1"/>
      <c r="WRB13" s="1"/>
      <c r="WRC13" s="1"/>
      <c r="WRD13" s="1"/>
      <c r="WRE13" s="1"/>
      <c r="WRF13" s="1"/>
      <c r="WRG13" s="1"/>
      <c r="WRH13" s="1"/>
      <c r="WRI13" s="1"/>
      <c r="WRJ13" s="1"/>
      <c r="WRK13" s="1"/>
      <c r="WRL13" s="1"/>
      <c r="WRM13" s="1"/>
      <c r="WRN13" s="1"/>
      <c r="WRO13" s="1"/>
      <c r="WRP13" s="1"/>
      <c r="WRQ13" s="1"/>
      <c r="WRR13" s="1"/>
      <c r="WRS13" s="1"/>
      <c r="WRT13" s="1"/>
      <c r="WRU13" s="1"/>
      <c r="WRV13" s="1"/>
      <c r="WRW13" s="1"/>
      <c r="WRX13" s="1"/>
      <c r="WRY13" s="1"/>
      <c r="WRZ13" s="1"/>
      <c r="WSA13" s="1"/>
      <c r="WSB13" s="1"/>
      <c r="WSC13" s="1"/>
      <c r="WSD13" s="1"/>
      <c r="WSE13" s="1"/>
      <c r="WSF13" s="1"/>
      <c r="WSG13" s="1"/>
      <c r="WSH13" s="1"/>
      <c r="WSI13" s="1"/>
      <c r="WSJ13" s="1"/>
      <c r="WSK13" s="1"/>
      <c r="WSL13" s="1"/>
      <c r="WSM13" s="1"/>
      <c r="WSN13" s="1"/>
      <c r="WSO13" s="1"/>
      <c r="WSP13" s="1"/>
      <c r="WSQ13" s="1"/>
      <c r="WSR13" s="1"/>
      <c r="WSS13" s="1"/>
      <c r="WST13" s="1"/>
      <c r="WSU13" s="1"/>
      <c r="WSV13" s="1"/>
      <c r="WSW13" s="1"/>
      <c r="WSX13" s="1"/>
      <c r="WSY13" s="1"/>
      <c r="WSZ13" s="1"/>
      <c r="WTA13" s="1"/>
      <c r="WTB13" s="1"/>
      <c r="WTC13" s="1"/>
      <c r="WTD13" s="1"/>
      <c r="WTE13" s="1"/>
      <c r="WTF13" s="1"/>
      <c r="WTG13" s="1"/>
      <c r="WTH13" s="1"/>
      <c r="WTI13" s="1"/>
      <c r="WTJ13" s="1"/>
      <c r="WTK13" s="1"/>
      <c r="WTL13" s="1"/>
      <c r="WTM13" s="1"/>
      <c r="WTN13" s="1"/>
      <c r="WTO13" s="1"/>
      <c r="WTP13" s="1"/>
      <c r="WTQ13" s="1"/>
      <c r="WTR13" s="1"/>
      <c r="WTS13" s="1"/>
      <c r="WTT13" s="1"/>
      <c r="WTU13" s="1"/>
      <c r="WTV13" s="1"/>
      <c r="WTW13" s="1"/>
      <c r="WTX13" s="1"/>
      <c r="WTY13" s="1"/>
      <c r="WTZ13" s="1"/>
      <c r="WUA13" s="1"/>
      <c r="WUB13" s="1"/>
      <c r="WUC13" s="1"/>
      <c r="WUD13" s="1"/>
      <c r="WUE13" s="1"/>
      <c r="WUF13" s="1"/>
      <c r="WUG13" s="1"/>
      <c r="WUH13" s="1"/>
      <c r="WUI13" s="1"/>
      <c r="WUJ13" s="1"/>
      <c r="WUK13" s="1"/>
      <c r="WUL13" s="1"/>
      <c r="WUM13" s="1"/>
      <c r="WUN13" s="1"/>
      <c r="WUO13" s="1"/>
      <c r="WUP13" s="1"/>
      <c r="WUQ13" s="1"/>
      <c r="WUR13" s="1"/>
      <c r="WUS13" s="1"/>
      <c r="WUT13" s="1"/>
      <c r="WUU13" s="1"/>
      <c r="WUV13" s="1"/>
      <c r="WUW13" s="1"/>
      <c r="WUX13" s="1"/>
      <c r="WUY13" s="1"/>
      <c r="WUZ13" s="1"/>
      <c r="WVA13" s="1"/>
      <c r="WVB13" s="1"/>
      <c r="WVC13" s="1"/>
      <c r="WVD13" s="1"/>
      <c r="WVE13" s="1"/>
      <c r="WVF13" s="1"/>
      <c r="WVG13" s="1"/>
      <c r="WVH13" s="1"/>
      <c r="WVI13" s="1"/>
      <c r="WVJ13" s="1"/>
      <c r="WVK13" s="1"/>
      <c r="WVL13" s="1"/>
      <c r="WVM13" s="1"/>
      <c r="WVN13" s="1"/>
      <c r="WVO13" s="1"/>
      <c r="WVP13" s="1"/>
      <c r="WVQ13" s="1"/>
      <c r="WVR13" s="1"/>
      <c r="WVS13" s="1"/>
      <c r="WVT13" s="1"/>
      <c r="WVU13" s="1"/>
      <c r="WVV13" s="1"/>
      <c r="WVW13" s="1"/>
      <c r="WVX13" s="1"/>
      <c r="WVY13" s="1"/>
      <c r="WVZ13" s="1"/>
      <c r="WWA13" s="1"/>
      <c r="WWB13" s="1"/>
      <c r="WWC13" s="1"/>
      <c r="WWD13" s="1"/>
      <c r="WWE13" s="1"/>
      <c r="WWF13" s="1"/>
      <c r="WWG13" s="1"/>
      <c r="WWH13" s="1"/>
      <c r="WWI13" s="1"/>
      <c r="WWJ13" s="1"/>
      <c r="WWK13" s="1"/>
      <c r="WWL13" s="1"/>
      <c r="WWM13" s="1"/>
      <c r="WWN13" s="1"/>
      <c r="WWO13" s="1"/>
      <c r="WWP13" s="1"/>
      <c r="WWQ13" s="1"/>
      <c r="WWR13" s="1"/>
      <c r="WWS13" s="1"/>
      <c r="WWT13" s="1"/>
      <c r="WWU13" s="1"/>
      <c r="WWV13" s="1"/>
      <c r="WWW13" s="1"/>
      <c r="WWX13" s="1"/>
      <c r="WWY13" s="1"/>
      <c r="WWZ13" s="1"/>
      <c r="WXA13" s="1"/>
      <c r="WXB13" s="1"/>
      <c r="WXC13" s="1"/>
      <c r="WXD13" s="1"/>
      <c r="WXE13" s="1"/>
      <c r="WXF13" s="1"/>
      <c r="WXG13" s="1"/>
      <c r="WXH13" s="1"/>
      <c r="WXI13" s="1"/>
      <c r="WXJ13" s="1"/>
      <c r="WXK13" s="1"/>
      <c r="WXL13" s="1"/>
      <c r="WXM13" s="1"/>
      <c r="WXN13" s="1"/>
      <c r="WXO13" s="1"/>
      <c r="WXP13" s="1"/>
      <c r="WXQ13" s="1"/>
      <c r="WXR13" s="1"/>
      <c r="WXS13" s="1"/>
      <c r="WXT13" s="1"/>
      <c r="WXU13" s="1"/>
      <c r="WXV13" s="1"/>
      <c r="WXW13" s="1"/>
      <c r="WXX13" s="1"/>
      <c r="WXY13" s="1"/>
      <c r="WXZ13" s="1"/>
      <c r="WYA13" s="1"/>
      <c r="WYB13" s="1"/>
      <c r="WYC13" s="1"/>
      <c r="WYD13" s="1"/>
      <c r="WYE13" s="1"/>
      <c r="WYF13" s="1"/>
      <c r="WYG13" s="1"/>
      <c r="WYH13" s="1"/>
      <c r="WYI13" s="1"/>
      <c r="WYJ13" s="1"/>
      <c r="WYK13" s="1"/>
      <c r="WYL13" s="1"/>
      <c r="WYM13" s="1"/>
      <c r="WYN13" s="1"/>
      <c r="WYO13" s="1"/>
      <c r="WYP13" s="1"/>
      <c r="WYQ13" s="1"/>
      <c r="WYR13" s="1"/>
      <c r="WYS13" s="1"/>
      <c r="WYT13" s="1"/>
      <c r="WYU13" s="1"/>
      <c r="WYV13" s="1"/>
      <c r="WYW13" s="1"/>
      <c r="WYX13" s="1"/>
      <c r="WYY13" s="1"/>
      <c r="WYZ13" s="1"/>
      <c r="WZA13" s="1"/>
      <c r="WZB13" s="1"/>
      <c r="WZC13" s="1"/>
      <c r="WZD13" s="1"/>
      <c r="WZE13" s="1"/>
      <c r="WZF13" s="1"/>
      <c r="WZG13" s="1"/>
      <c r="WZH13" s="1"/>
      <c r="WZI13" s="1"/>
      <c r="WZJ13" s="1"/>
      <c r="WZK13" s="1"/>
      <c r="WZL13" s="1"/>
      <c r="WZM13" s="1"/>
      <c r="WZN13" s="1"/>
      <c r="WZO13" s="1"/>
      <c r="WZP13" s="1"/>
      <c r="WZQ13" s="1"/>
      <c r="WZR13" s="1"/>
      <c r="WZS13" s="1"/>
      <c r="WZT13" s="1"/>
      <c r="WZU13" s="1"/>
      <c r="WZV13" s="1"/>
      <c r="WZW13" s="1"/>
      <c r="WZX13" s="1"/>
      <c r="WZY13" s="1"/>
      <c r="WZZ13" s="1"/>
      <c r="XAA13" s="1"/>
      <c r="XAB13" s="1"/>
      <c r="XAC13" s="1"/>
      <c r="XAD13" s="1"/>
      <c r="XAE13" s="1"/>
      <c r="XAF13" s="1"/>
      <c r="XAG13" s="1"/>
      <c r="XAH13" s="1"/>
      <c r="XAI13" s="1"/>
      <c r="XAJ13" s="1"/>
      <c r="XAK13" s="1"/>
      <c r="XAL13" s="1"/>
      <c r="XAM13" s="1"/>
      <c r="XAN13" s="1"/>
      <c r="XAO13" s="1"/>
      <c r="XAP13" s="1"/>
      <c r="XAQ13" s="1"/>
      <c r="XAR13" s="1"/>
      <c r="XAS13" s="1"/>
      <c r="XAT13" s="1"/>
      <c r="XAU13" s="1"/>
      <c r="XAV13" s="1"/>
      <c r="XAW13" s="1"/>
      <c r="XAX13" s="1"/>
      <c r="XAY13" s="1"/>
      <c r="XAZ13" s="1"/>
      <c r="XBA13" s="1"/>
      <c r="XBB13" s="1"/>
      <c r="XBC13" s="1"/>
      <c r="XBD13" s="1"/>
      <c r="XBE13" s="1"/>
      <c r="XBF13" s="1"/>
      <c r="XBG13" s="1"/>
      <c r="XBH13" s="1"/>
      <c r="XBI13" s="1"/>
      <c r="XBJ13" s="1"/>
      <c r="XBK13" s="1"/>
      <c r="XBL13" s="1"/>
      <c r="XBM13" s="1"/>
      <c r="XBN13" s="1"/>
      <c r="XBO13" s="1"/>
      <c r="XBP13" s="1"/>
      <c r="XBQ13" s="1"/>
      <c r="XBR13" s="1"/>
      <c r="XBS13" s="1"/>
      <c r="XBT13" s="1"/>
      <c r="XBU13" s="1"/>
      <c r="XBV13" s="1"/>
      <c r="XBW13" s="1"/>
      <c r="XBX13" s="1"/>
      <c r="XBY13" s="1"/>
      <c r="XBZ13" s="1"/>
      <c r="XCA13" s="1"/>
      <c r="XCB13" s="1"/>
      <c r="XCC13" s="1"/>
      <c r="XCD13" s="1"/>
      <c r="XCE13" s="1"/>
      <c r="XCF13" s="1"/>
      <c r="XCG13" s="1"/>
      <c r="XCH13" s="1"/>
      <c r="XCI13" s="1"/>
      <c r="XCJ13" s="1"/>
      <c r="XCK13" s="1"/>
      <c r="XCL13" s="1"/>
      <c r="XCM13" s="1"/>
      <c r="XCN13" s="1"/>
      <c r="XCO13" s="1"/>
      <c r="XCP13" s="1"/>
      <c r="XCQ13" s="1"/>
      <c r="XCR13" s="1"/>
      <c r="XCS13" s="1"/>
      <c r="XCT13" s="1"/>
      <c r="XCU13" s="1"/>
      <c r="XCV13" s="1"/>
      <c r="XCW13" s="1"/>
      <c r="XCX13" s="1"/>
      <c r="XCY13" s="1"/>
      <c r="XCZ13" s="1"/>
      <c r="XDA13" s="1"/>
      <c r="XDB13" s="1"/>
      <c r="XDC13" s="1"/>
      <c r="XDD13" s="1"/>
      <c r="XDE13" s="1"/>
      <c r="XDF13" s="1"/>
      <c r="XDG13" s="1"/>
      <c r="XDH13" s="1"/>
      <c r="XDI13" s="1"/>
      <c r="XDJ13" s="1"/>
      <c r="XDK13" s="1"/>
      <c r="XDL13" s="1"/>
      <c r="XDM13" s="1"/>
      <c r="XDN13" s="1"/>
      <c r="XDO13" s="1"/>
      <c r="XDP13" s="1"/>
      <c r="XDQ13" s="1"/>
      <c r="XDR13" s="1"/>
      <c r="XDS13" s="1"/>
      <c r="XDT13" s="1"/>
      <c r="XDU13" s="1"/>
      <c r="XDV13" s="1"/>
      <c r="XDW13" s="1"/>
      <c r="XDX13" s="1"/>
      <c r="XDY13" s="1"/>
      <c r="XDZ13" s="1"/>
      <c r="XEA13" s="1"/>
      <c r="XEB13" s="1"/>
      <c r="XEC13" s="1"/>
      <c r="XED13" s="1"/>
      <c r="XEE13" s="1"/>
      <c r="XEF13" s="1"/>
      <c r="XEG13" s="1"/>
      <c r="XEH13" s="1"/>
      <c r="XEI13" s="1"/>
      <c r="XEJ13" s="1"/>
      <c r="XEK13" s="1"/>
      <c r="XEL13" s="1"/>
      <c r="XEM13" s="1"/>
      <c r="XEN13" s="1"/>
      <c r="XEO13" s="1"/>
      <c r="XEP13" s="1"/>
      <c r="XEQ13" s="1"/>
      <c r="XER13" s="1"/>
      <c r="XES13" s="1"/>
      <c r="XET13" s="1"/>
      <c r="XEU13" s="1"/>
      <c r="XEV13" s="1"/>
      <c r="XEW13" s="1"/>
      <c r="XEX13" s="1"/>
      <c r="XEY13" s="1"/>
      <c r="XEZ13" s="1"/>
      <c r="XFA13" s="1"/>
      <c r="XFB13" s="1"/>
    </row>
    <row r="14" spans="1:16382" s="2" customFormat="1" ht="409.5" x14ac:dyDescent="0.25">
      <c r="A14" s="209" t="s">
        <v>153</v>
      </c>
      <c r="B14" s="201" t="s">
        <v>99</v>
      </c>
      <c r="C14" s="201" t="s">
        <v>55</v>
      </c>
      <c r="D14" s="201" t="s">
        <v>76</v>
      </c>
      <c r="E14" s="201" t="s">
        <v>34</v>
      </c>
      <c r="F14" s="212" t="s">
        <v>280</v>
      </c>
      <c r="G14" s="202" t="s">
        <v>281</v>
      </c>
      <c r="H14" s="202" t="s">
        <v>282</v>
      </c>
      <c r="I14" s="212" t="s">
        <v>283</v>
      </c>
      <c r="J14" s="201" t="s">
        <v>32</v>
      </c>
      <c r="K14" s="201">
        <v>0</v>
      </c>
      <c r="L14" s="208">
        <v>0</v>
      </c>
      <c r="M14" s="201" t="s">
        <v>70</v>
      </c>
      <c r="N14" s="201">
        <v>0</v>
      </c>
      <c r="O14" s="201" t="s">
        <v>30</v>
      </c>
      <c r="P14" s="201">
        <v>0.2</v>
      </c>
      <c r="Q14" s="201" t="s">
        <v>70</v>
      </c>
      <c r="R14" s="201">
        <v>0</v>
      </c>
      <c r="S14" s="197" t="s">
        <v>70</v>
      </c>
      <c r="T14" s="197" t="s">
        <v>58</v>
      </c>
      <c r="U14" s="42" t="s">
        <v>284</v>
      </c>
      <c r="V14" s="42" t="s">
        <v>285</v>
      </c>
      <c r="W14" s="42" t="s">
        <v>54</v>
      </c>
      <c r="X14" s="28">
        <v>0.25</v>
      </c>
      <c r="Y14" s="211" t="s">
        <v>161</v>
      </c>
      <c r="Z14" s="28">
        <v>0.15</v>
      </c>
      <c r="AA14" s="28">
        <v>0.4</v>
      </c>
      <c r="AB14" s="211" t="s">
        <v>162</v>
      </c>
      <c r="AC14" s="201" t="s">
        <v>153</v>
      </c>
      <c r="AD14" s="42"/>
      <c r="AE14" s="201" t="s">
        <v>39</v>
      </c>
      <c r="AF14" s="42"/>
      <c r="AG14" s="93">
        <v>1</v>
      </c>
      <c r="AH14" s="57" t="s">
        <v>286</v>
      </c>
      <c r="AI14" s="203">
        <v>44805</v>
      </c>
      <c r="AJ14" s="203">
        <v>44925</v>
      </c>
      <c r="AK14" s="41"/>
      <c r="AL14" s="51">
        <v>44620</v>
      </c>
      <c r="AM14" s="52"/>
      <c r="AN14" s="31" t="s">
        <v>258</v>
      </c>
      <c r="AO14" s="52" t="s">
        <v>259</v>
      </c>
      <c r="AP14" s="52"/>
      <c r="AQ14" s="129">
        <v>44742</v>
      </c>
      <c r="AR14" s="136" t="s">
        <v>287</v>
      </c>
      <c r="AS14" s="117" t="s">
        <v>288</v>
      </c>
      <c r="AT14" s="117">
        <v>44804</v>
      </c>
      <c r="AU14" s="137" t="s">
        <v>287</v>
      </c>
      <c r="AV14" s="140" t="s">
        <v>288</v>
      </c>
      <c r="AW14" s="128">
        <v>44865</v>
      </c>
      <c r="AX14" s="137" t="s">
        <v>287</v>
      </c>
      <c r="AY14" s="140" t="s">
        <v>288</v>
      </c>
      <c r="AZ14" s="31">
        <v>44926</v>
      </c>
      <c r="BA14" s="31"/>
      <c r="BB14" s="94"/>
      <c r="BC14" s="3"/>
      <c r="BE14" s="1"/>
      <c r="BF14" s="1"/>
      <c r="BG14" s="1"/>
      <c r="BH14" s="1"/>
      <c r="BI14" s="1"/>
      <c r="BJ14" s="1"/>
      <c r="BK14" s="50"/>
      <c r="BL14" s="50"/>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c r="VK14" s="1"/>
      <c r="VL14" s="1"/>
      <c r="VM14" s="1"/>
      <c r="VN14" s="1"/>
      <c r="VO14" s="1"/>
      <c r="VP14" s="1"/>
      <c r="VQ14" s="1"/>
      <c r="VR14" s="1"/>
      <c r="VS14" s="1"/>
      <c r="VT14" s="1"/>
      <c r="VU14" s="1"/>
      <c r="VV14" s="1"/>
      <c r="VW14" s="1"/>
      <c r="VX14" s="1"/>
      <c r="VY14" s="1"/>
      <c r="VZ14" s="1"/>
      <c r="WA14" s="1"/>
      <c r="WB14" s="1"/>
      <c r="WC14" s="1"/>
      <c r="WD14" s="1"/>
      <c r="WE14" s="1"/>
      <c r="WF14" s="1"/>
      <c r="WG14" s="1"/>
      <c r="WH14" s="1"/>
      <c r="WI14" s="1"/>
      <c r="WJ14" s="1"/>
      <c r="WK14" s="1"/>
      <c r="WL14" s="1"/>
      <c r="WM14" s="1"/>
      <c r="WN14" s="1"/>
      <c r="WO14" s="1"/>
      <c r="WP14" s="1"/>
      <c r="WQ14" s="1"/>
      <c r="WR14" s="1"/>
      <c r="WS14" s="1"/>
      <c r="WT14" s="1"/>
      <c r="WU14" s="1"/>
      <c r="WV14" s="1"/>
      <c r="WW14" s="1"/>
      <c r="WX14" s="1"/>
      <c r="WY14" s="1"/>
      <c r="WZ14" s="1"/>
      <c r="XA14" s="1"/>
      <c r="XB14" s="1"/>
      <c r="XC14" s="1"/>
      <c r="XD14" s="1"/>
      <c r="XE14" s="1"/>
      <c r="XF14" s="1"/>
      <c r="XG14" s="1"/>
      <c r="XH14" s="1"/>
      <c r="XI14" s="1"/>
      <c r="XJ14" s="1"/>
      <c r="XK14" s="1"/>
      <c r="XL14" s="1"/>
      <c r="XM14" s="1"/>
      <c r="XN14" s="1"/>
      <c r="XO14" s="1"/>
      <c r="XP14" s="1"/>
      <c r="XQ14" s="1"/>
      <c r="XR14" s="1"/>
      <c r="XS14" s="1"/>
      <c r="XT14" s="1"/>
      <c r="XU14" s="1"/>
      <c r="XV14" s="1"/>
      <c r="XW14" s="1"/>
      <c r="XX14" s="1"/>
      <c r="XY14" s="1"/>
      <c r="XZ14" s="1"/>
      <c r="YA14" s="1"/>
      <c r="YB14" s="1"/>
      <c r="YC14" s="1"/>
      <c r="YD14" s="1"/>
      <c r="YE14" s="1"/>
      <c r="YF14" s="1"/>
      <c r="YG14" s="1"/>
      <c r="YH14" s="1"/>
      <c r="YI14" s="1"/>
      <c r="YJ14" s="1"/>
      <c r="YK14" s="1"/>
      <c r="YL14" s="1"/>
      <c r="YM14" s="1"/>
      <c r="YN14" s="1"/>
      <c r="YO14" s="1"/>
      <c r="YP14" s="1"/>
      <c r="YQ14" s="1"/>
      <c r="YR14" s="1"/>
      <c r="YS14" s="1"/>
      <c r="YT14" s="1"/>
      <c r="YU14" s="1"/>
      <c r="YV14" s="1"/>
      <c r="YW14" s="1"/>
      <c r="YX14" s="1"/>
      <c r="YY14" s="1"/>
      <c r="YZ14" s="1"/>
      <c r="ZA14" s="1"/>
      <c r="ZB14" s="1"/>
      <c r="ZC14" s="1"/>
      <c r="ZD14" s="1"/>
      <c r="ZE14" s="1"/>
      <c r="ZF14" s="1"/>
      <c r="ZG14" s="1"/>
      <c r="ZH14" s="1"/>
      <c r="ZI14" s="1"/>
      <c r="ZJ14" s="1"/>
      <c r="ZK14" s="1"/>
      <c r="ZL14" s="1"/>
      <c r="ZM14" s="1"/>
      <c r="ZN14" s="1"/>
      <c r="ZO14" s="1"/>
      <c r="ZP14" s="1"/>
      <c r="ZQ14" s="1"/>
      <c r="ZR14" s="1"/>
      <c r="ZS14" s="1"/>
      <c r="ZT14" s="1"/>
      <c r="ZU14" s="1"/>
      <c r="ZV14" s="1"/>
      <c r="ZW14" s="1"/>
      <c r="ZX14" s="1"/>
      <c r="ZY14" s="1"/>
      <c r="ZZ14" s="1"/>
      <c r="AAA14" s="1"/>
      <c r="AAB14" s="1"/>
      <c r="AAC14" s="1"/>
      <c r="AAD14" s="1"/>
      <c r="AAE14" s="1"/>
      <c r="AAF14" s="1"/>
      <c r="AAG14" s="1"/>
      <c r="AAH14" s="1"/>
      <c r="AAI14" s="1"/>
      <c r="AAJ14" s="1"/>
      <c r="AAK14" s="1"/>
      <c r="AAL14" s="1"/>
      <c r="AAM14" s="1"/>
      <c r="AAN14" s="1"/>
      <c r="AAO14" s="1"/>
      <c r="AAP14" s="1"/>
      <c r="AAQ14" s="1"/>
      <c r="AAR14" s="1"/>
      <c r="AAS14" s="1"/>
      <c r="AAT14" s="1"/>
      <c r="AAU14" s="1"/>
      <c r="AAV14" s="1"/>
      <c r="AAW14" s="1"/>
      <c r="AAX14" s="1"/>
      <c r="AAY14" s="1"/>
      <c r="AAZ14" s="1"/>
      <c r="ABA14" s="1"/>
      <c r="ABB14" s="1"/>
      <c r="ABC14" s="1"/>
      <c r="ABD14" s="1"/>
      <c r="ABE14" s="1"/>
      <c r="ABF14" s="1"/>
      <c r="ABG14" s="1"/>
      <c r="ABH14" s="1"/>
      <c r="ABI14" s="1"/>
      <c r="ABJ14" s="1"/>
      <c r="ABK14" s="1"/>
      <c r="ABL14" s="1"/>
      <c r="ABM14" s="1"/>
      <c r="ABN14" s="1"/>
      <c r="ABO14" s="1"/>
      <c r="ABP14" s="1"/>
      <c r="ABQ14" s="1"/>
      <c r="ABR14" s="1"/>
      <c r="ABS14" s="1"/>
      <c r="ABT14" s="1"/>
      <c r="ABU14" s="1"/>
      <c r="ABV14" s="1"/>
      <c r="ABW14" s="1"/>
      <c r="ABX14" s="1"/>
      <c r="ABY14" s="1"/>
      <c r="ABZ14" s="1"/>
      <c r="ACA14" s="1"/>
      <c r="ACB14" s="1"/>
      <c r="ACC14" s="1"/>
      <c r="ACD14" s="1"/>
      <c r="ACE14" s="1"/>
      <c r="ACF14" s="1"/>
      <c r="ACG14" s="1"/>
      <c r="ACH14" s="1"/>
      <c r="ACI14" s="1"/>
      <c r="ACJ14" s="1"/>
      <c r="ACK14" s="1"/>
      <c r="ACL14" s="1"/>
      <c r="ACM14" s="1"/>
      <c r="ACN14" s="1"/>
      <c r="ACO14" s="1"/>
      <c r="ACP14" s="1"/>
      <c r="ACQ14" s="1"/>
      <c r="ACR14" s="1"/>
      <c r="ACS14" s="1"/>
      <c r="ACT14" s="1"/>
      <c r="ACU14" s="1"/>
      <c r="ACV14" s="1"/>
      <c r="ACW14" s="1"/>
      <c r="ACX14" s="1"/>
      <c r="ACY14" s="1"/>
      <c r="ACZ14" s="1"/>
      <c r="ADA14" s="1"/>
      <c r="ADB14" s="1"/>
      <c r="ADC14" s="1"/>
      <c r="ADD14" s="1"/>
      <c r="ADE14" s="1"/>
      <c r="ADF14" s="1"/>
      <c r="ADG14" s="1"/>
      <c r="ADH14" s="1"/>
      <c r="ADI14" s="1"/>
      <c r="ADJ14" s="1"/>
      <c r="ADK14" s="1"/>
      <c r="ADL14" s="1"/>
      <c r="ADM14" s="1"/>
      <c r="ADN14" s="1"/>
      <c r="ADO14" s="1"/>
      <c r="ADP14" s="1"/>
      <c r="ADQ14" s="1"/>
      <c r="ADR14" s="1"/>
      <c r="ADS14" s="1"/>
      <c r="ADT14" s="1"/>
      <c r="ADU14" s="1"/>
      <c r="ADV14" s="1"/>
      <c r="ADW14" s="1"/>
      <c r="ADX14" s="1"/>
      <c r="ADY14" s="1"/>
      <c r="ADZ14" s="1"/>
      <c r="AEA14" s="1"/>
      <c r="AEB14" s="1"/>
      <c r="AEC14" s="1"/>
      <c r="AED14" s="1"/>
      <c r="AEE14" s="1"/>
      <c r="AEF14" s="1"/>
      <c r="AEG14" s="1"/>
      <c r="AEH14" s="1"/>
      <c r="AEI14" s="1"/>
      <c r="AEJ14" s="1"/>
      <c r="AEK14" s="1"/>
      <c r="AEL14" s="1"/>
      <c r="AEM14" s="1"/>
      <c r="AEN14" s="1"/>
      <c r="AEO14" s="1"/>
      <c r="AEP14" s="1"/>
      <c r="AEQ14" s="1"/>
      <c r="AER14" s="1"/>
      <c r="AES14" s="1"/>
      <c r="AET14" s="1"/>
      <c r="AEU14" s="1"/>
      <c r="AEV14" s="1"/>
      <c r="AEW14" s="1"/>
      <c r="AEX14" s="1"/>
      <c r="AEY14" s="1"/>
      <c r="AEZ14" s="1"/>
      <c r="AFA14" s="1"/>
      <c r="AFB14" s="1"/>
      <c r="AFC14" s="1"/>
      <c r="AFD14" s="1"/>
      <c r="AFE14" s="1"/>
      <c r="AFF14" s="1"/>
      <c r="AFG14" s="1"/>
      <c r="AFH14" s="1"/>
      <c r="AFI14" s="1"/>
      <c r="AFJ14" s="1"/>
      <c r="AFK14" s="1"/>
      <c r="AFL14" s="1"/>
      <c r="AFM14" s="1"/>
      <c r="AFN14" s="1"/>
      <c r="AFO14" s="1"/>
      <c r="AFP14" s="1"/>
      <c r="AFQ14" s="1"/>
      <c r="AFR14" s="1"/>
      <c r="AFS14" s="1"/>
      <c r="AFT14" s="1"/>
      <c r="AFU14" s="1"/>
      <c r="AFV14" s="1"/>
      <c r="AFW14" s="1"/>
      <c r="AFX14" s="1"/>
      <c r="AFY14" s="1"/>
      <c r="AFZ14" s="1"/>
      <c r="AGA14" s="1"/>
      <c r="AGB14" s="1"/>
      <c r="AGC14" s="1"/>
      <c r="AGD14" s="1"/>
      <c r="AGE14" s="1"/>
      <c r="AGF14" s="1"/>
      <c r="AGG14" s="1"/>
      <c r="AGH14" s="1"/>
      <c r="AGI14" s="1"/>
      <c r="AGJ14" s="1"/>
      <c r="AGK14" s="1"/>
      <c r="AGL14" s="1"/>
      <c r="AGM14" s="1"/>
      <c r="AGN14" s="1"/>
      <c r="AGO14" s="1"/>
      <c r="AGP14" s="1"/>
      <c r="AGQ14" s="1"/>
      <c r="AGR14" s="1"/>
      <c r="AGS14" s="1"/>
      <c r="AGT14" s="1"/>
      <c r="AGU14" s="1"/>
      <c r="AGV14" s="1"/>
      <c r="AGW14" s="1"/>
      <c r="AGX14" s="1"/>
      <c r="AGY14" s="1"/>
      <c r="AGZ14" s="1"/>
      <c r="AHA14" s="1"/>
      <c r="AHB14" s="1"/>
      <c r="AHC14" s="1"/>
      <c r="AHD14" s="1"/>
      <c r="AHE14" s="1"/>
      <c r="AHF14" s="1"/>
      <c r="AHG14" s="1"/>
      <c r="AHH14" s="1"/>
      <c r="AHI14" s="1"/>
      <c r="AHJ14" s="1"/>
      <c r="AHK14" s="1"/>
      <c r="AHL14" s="1"/>
      <c r="AHM14" s="1"/>
      <c r="AHN14" s="1"/>
      <c r="AHO14" s="1"/>
      <c r="AHP14" s="1"/>
      <c r="AHQ14" s="1"/>
      <c r="AHR14" s="1"/>
      <c r="AHS14" s="1"/>
      <c r="AHT14" s="1"/>
      <c r="AHU14" s="1"/>
      <c r="AHV14" s="1"/>
      <c r="AHW14" s="1"/>
      <c r="AHX14" s="1"/>
      <c r="AHY14" s="1"/>
      <c r="AHZ14" s="1"/>
      <c r="AIA14" s="1"/>
      <c r="AIB14" s="1"/>
      <c r="AIC14" s="1"/>
      <c r="AID14" s="1"/>
      <c r="AIE14" s="1"/>
      <c r="AIF14" s="1"/>
      <c r="AIG14" s="1"/>
      <c r="AIH14" s="1"/>
      <c r="AII14" s="1"/>
      <c r="AIJ14" s="1"/>
      <c r="AIK14" s="1"/>
      <c r="AIL14" s="1"/>
      <c r="AIM14" s="1"/>
      <c r="AIN14" s="1"/>
      <c r="AIO14" s="1"/>
      <c r="AIP14" s="1"/>
      <c r="AIQ14" s="1"/>
      <c r="AIR14" s="1"/>
      <c r="AIS14" s="1"/>
      <c r="AIT14" s="1"/>
      <c r="AIU14" s="1"/>
      <c r="AIV14" s="1"/>
      <c r="AIW14" s="1"/>
      <c r="AIX14" s="1"/>
      <c r="AIY14" s="1"/>
      <c r="AIZ14" s="1"/>
      <c r="AJA14" s="1"/>
      <c r="AJB14" s="1"/>
      <c r="AJC14" s="1"/>
      <c r="AJD14" s="1"/>
      <c r="AJE14" s="1"/>
      <c r="AJF14" s="1"/>
      <c r="AJG14" s="1"/>
      <c r="AJH14" s="1"/>
      <c r="AJI14" s="1"/>
      <c r="AJJ14" s="1"/>
      <c r="AJK14" s="1"/>
      <c r="AJL14" s="1"/>
      <c r="AJM14" s="1"/>
      <c r="AJN14" s="1"/>
      <c r="AJO14" s="1"/>
      <c r="AJP14" s="1"/>
      <c r="AJQ14" s="1"/>
      <c r="AJR14" s="1"/>
      <c r="AJS14" s="1"/>
      <c r="AJT14" s="1"/>
      <c r="AJU14" s="1"/>
      <c r="AJV14" s="1"/>
      <c r="AJW14" s="1"/>
      <c r="AJX14" s="1"/>
      <c r="AJY14" s="1"/>
      <c r="AJZ14" s="1"/>
      <c r="AKA14" s="1"/>
      <c r="AKB14" s="1"/>
      <c r="AKC14" s="1"/>
      <c r="AKD14" s="1"/>
      <c r="AKE14" s="1"/>
      <c r="AKF14" s="1"/>
      <c r="AKG14" s="1"/>
      <c r="AKH14" s="1"/>
      <c r="AKI14" s="1"/>
      <c r="AKJ14" s="1"/>
      <c r="AKK14" s="1"/>
      <c r="AKL14" s="1"/>
      <c r="AKM14" s="1"/>
      <c r="AKN14" s="1"/>
      <c r="AKO14" s="1"/>
      <c r="AKP14" s="1"/>
      <c r="AKQ14" s="1"/>
      <c r="AKR14" s="1"/>
      <c r="AKS14" s="1"/>
      <c r="AKT14" s="1"/>
      <c r="AKU14" s="1"/>
      <c r="AKV14" s="1"/>
      <c r="AKW14" s="1"/>
      <c r="AKX14" s="1"/>
      <c r="AKY14" s="1"/>
      <c r="AKZ14" s="1"/>
      <c r="ALA14" s="1"/>
      <c r="ALB14" s="1"/>
      <c r="ALC14" s="1"/>
      <c r="ALD14" s="1"/>
      <c r="ALE14" s="1"/>
      <c r="ALF14" s="1"/>
      <c r="ALG14" s="1"/>
      <c r="ALH14" s="1"/>
      <c r="ALI14" s="1"/>
      <c r="ALJ14" s="1"/>
      <c r="ALK14" s="1"/>
      <c r="ALL14" s="1"/>
      <c r="ALM14" s="1"/>
      <c r="ALN14" s="1"/>
      <c r="ALO14" s="1"/>
      <c r="ALP14" s="1"/>
      <c r="ALQ14" s="1"/>
      <c r="ALR14" s="1"/>
      <c r="ALS14" s="1"/>
      <c r="ALT14" s="1"/>
      <c r="ALU14" s="1"/>
      <c r="ALV14" s="1"/>
      <c r="ALW14" s="1"/>
      <c r="ALX14" s="1"/>
      <c r="ALY14" s="1"/>
      <c r="ALZ14" s="1"/>
      <c r="AMA14" s="1"/>
      <c r="AMB14" s="1"/>
      <c r="AMC14" s="1"/>
      <c r="AMD14" s="1"/>
      <c r="AME14" s="1"/>
      <c r="AMF14" s="1"/>
      <c r="AMG14" s="1"/>
      <c r="AMH14" s="1"/>
      <c r="AMI14" s="1"/>
      <c r="AMJ14" s="1"/>
      <c r="AMK14" s="1"/>
      <c r="AML14" s="1"/>
      <c r="AMM14" s="1"/>
      <c r="AMN14" s="1"/>
      <c r="AMO14" s="1"/>
      <c r="AMP14" s="1"/>
      <c r="AMQ14" s="1"/>
      <c r="AMR14" s="1"/>
      <c r="AMS14" s="1"/>
      <c r="AMT14" s="1"/>
      <c r="AMU14" s="1"/>
      <c r="AMV14" s="1"/>
      <c r="AMW14" s="1"/>
      <c r="AMX14" s="1"/>
      <c r="AMY14" s="1"/>
      <c r="AMZ14" s="1"/>
      <c r="ANA14" s="1"/>
      <c r="ANB14" s="1"/>
      <c r="ANC14" s="1"/>
      <c r="AND14" s="1"/>
      <c r="ANE14" s="1"/>
      <c r="ANF14" s="1"/>
      <c r="ANG14" s="1"/>
      <c r="ANH14" s="1"/>
      <c r="ANI14" s="1"/>
      <c r="ANJ14" s="1"/>
      <c r="ANK14" s="1"/>
      <c r="ANL14" s="1"/>
      <c r="ANM14" s="1"/>
      <c r="ANN14" s="1"/>
      <c r="ANO14" s="1"/>
      <c r="ANP14" s="1"/>
      <c r="ANQ14" s="1"/>
      <c r="ANR14" s="1"/>
      <c r="ANS14" s="1"/>
      <c r="ANT14" s="1"/>
      <c r="ANU14" s="1"/>
      <c r="ANV14" s="1"/>
      <c r="ANW14" s="1"/>
      <c r="ANX14" s="1"/>
      <c r="ANY14" s="1"/>
      <c r="ANZ14" s="1"/>
      <c r="AOA14" s="1"/>
      <c r="AOB14" s="1"/>
      <c r="AOC14" s="1"/>
      <c r="AOD14" s="1"/>
      <c r="AOE14" s="1"/>
      <c r="AOF14" s="1"/>
      <c r="AOG14" s="1"/>
      <c r="AOH14" s="1"/>
      <c r="AOI14" s="1"/>
      <c r="AOJ14" s="1"/>
      <c r="AOK14" s="1"/>
      <c r="AOL14" s="1"/>
      <c r="AOM14" s="1"/>
      <c r="AON14" s="1"/>
      <c r="AOO14" s="1"/>
      <c r="AOP14" s="1"/>
      <c r="AOQ14" s="1"/>
      <c r="AOR14" s="1"/>
      <c r="AOS14" s="1"/>
      <c r="AOT14" s="1"/>
      <c r="AOU14" s="1"/>
      <c r="AOV14" s="1"/>
      <c r="AOW14" s="1"/>
      <c r="AOX14" s="1"/>
      <c r="AOY14" s="1"/>
      <c r="AOZ14" s="1"/>
      <c r="APA14" s="1"/>
      <c r="APB14" s="1"/>
      <c r="APC14" s="1"/>
      <c r="APD14" s="1"/>
      <c r="APE14" s="1"/>
      <c r="APF14" s="1"/>
      <c r="APG14" s="1"/>
      <c r="APH14" s="1"/>
      <c r="API14" s="1"/>
      <c r="APJ14" s="1"/>
      <c r="APK14" s="1"/>
      <c r="APL14" s="1"/>
      <c r="APM14" s="1"/>
      <c r="APN14" s="1"/>
      <c r="APO14" s="1"/>
      <c r="APP14" s="1"/>
      <c r="APQ14" s="1"/>
      <c r="APR14" s="1"/>
      <c r="APS14" s="1"/>
      <c r="APT14" s="1"/>
      <c r="APU14" s="1"/>
      <c r="APV14" s="1"/>
      <c r="APW14" s="1"/>
      <c r="APX14" s="1"/>
      <c r="APY14" s="1"/>
      <c r="APZ14" s="1"/>
      <c r="AQA14" s="1"/>
      <c r="AQB14" s="1"/>
      <c r="AQC14" s="1"/>
      <c r="AQD14" s="1"/>
      <c r="AQE14" s="1"/>
      <c r="AQF14" s="1"/>
      <c r="AQG14" s="1"/>
      <c r="AQH14" s="1"/>
      <c r="AQI14" s="1"/>
      <c r="AQJ14" s="1"/>
      <c r="AQK14" s="1"/>
      <c r="AQL14" s="1"/>
      <c r="AQM14" s="1"/>
      <c r="AQN14" s="1"/>
      <c r="AQO14" s="1"/>
      <c r="AQP14" s="1"/>
      <c r="AQQ14" s="1"/>
      <c r="AQR14" s="1"/>
      <c r="AQS14" s="1"/>
      <c r="AQT14" s="1"/>
      <c r="AQU14" s="1"/>
      <c r="AQV14" s="1"/>
      <c r="AQW14" s="1"/>
      <c r="AQX14" s="1"/>
      <c r="AQY14" s="1"/>
      <c r="AQZ14" s="1"/>
      <c r="ARA14" s="1"/>
      <c r="ARB14" s="1"/>
      <c r="ARC14" s="1"/>
      <c r="ARD14" s="1"/>
      <c r="ARE14" s="1"/>
      <c r="ARF14" s="1"/>
      <c r="ARG14" s="1"/>
      <c r="ARH14" s="1"/>
      <c r="ARI14" s="1"/>
      <c r="ARJ14" s="1"/>
      <c r="ARK14" s="1"/>
      <c r="ARL14" s="1"/>
      <c r="ARM14" s="1"/>
      <c r="ARN14" s="1"/>
      <c r="ARO14" s="1"/>
      <c r="ARP14" s="1"/>
      <c r="ARQ14" s="1"/>
      <c r="ARR14" s="1"/>
      <c r="ARS14" s="1"/>
      <c r="ART14" s="1"/>
      <c r="ARU14" s="1"/>
      <c r="ARV14" s="1"/>
      <c r="ARW14" s="1"/>
      <c r="ARX14" s="1"/>
      <c r="ARY14" s="1"/>
      <c r="ARZ14" s="1"/>
      <c r="ASA14" s="1"/>
      <c r="ASB14" s="1"/>
      <c r="ASC14" s="1"/>
      <c r="ASD14" s="1"/>
      <c r="ASE14" s="1"/>
      <c r="ASF14" s="1"/>
      <c r="ASG14" s="1"/>
      <c r="ASH14" s="1"/>
      <c r="ASI14" s="1"/>
      <c r="ASJ14" s="1"/>
      <c r="ASK14" s="1"/>
      <c r="ASL14" s="1"/>
      <c r="ASM14" s="1"/>
      <c r="ASN14" s="1"/>
      <c r="ASO14" s="1"/>
      <c r="ASP14" s="1"/>
      <c r="ASQ14" s="1"/>
      <c r="ASR14" s="1"/>
      <c r="ASS14" s="1"/>
      <c r="AST14" s="1"/>
      <c r="ASU14" s="1"/>
      <c r="ASV14" s="1"/>
      <c r="ASW14" s="1"/>
      <c r="ASX14" s="1"/>
      <c r="ASY14" s="1"/>
      <c r="ASZ14" s="1"/>
      <c r="ATA14" s="1"/>
      <c r="ATB14" s="1"/>
      <c r="ATC14" s="1"/>
      <c r="ATD14" s="1"/>
      <c r="ATE14" s="1"/>
      <c r="ATF14" s="1"/>
      <c r="ATG14" s="1"/>
      <c r="ATH14" s="1"/>
      <c r="ATI14" s="1"/>
      <c r="ATJ14" s="1"/>
      <c r="ATK14" s="1"/>
      <c r="ATL14" s="1"/>
      <c r="ATM14" s="1"/>
      <c r="ATN14" s="1"/>
      <c r="ATO14" s="1"/>
      <c r="ATP14" s="1"/>
      <c r="ATQ14" s="1"/>
      <c r="ATR14" s="1"/>
      <c r="ATS14" s="1"/>
      <c r="ATT14" s="1"/>
      <c r="ATU14" s="1"/>
      <c r="ATV14" s="1"/>
      <c r="ATW14" s="1"/>
      <c r="ATX14" s="1"/>
      <c r="ATY14" s="1"/>
      <c r="ATZ14" s="1"/>
      <c r="AUA14" s="1"/>
      <c r="AUB14" s="1"/>
      <c r="AUC14" s="1"/>
      <c r="AUD14" s="1"/>
      <c r="AUE14" s="1"/>
      <c r="AUF14" s="1"/>
      <c r="AUG14" s="1"/>
      <c r="AUH14" s="1"/>
      <c r="AUI14" s="1"/>
      <c r="AUJ14" s="1"/>
      <c r="AUK14" s="1"/>
      <c r="AUL14" s="1"/>
      <c r="AUM14" s="1"/>
      <c r="AUN14" s="1"/>
      <c r="AUO14" s="1"/>
      <c r="AUP14" s="1"/>
      <c r="AUQ14" s="1"/>
      <c r="AUR14" s="1"/>
      <c r="AUS14" s="1"/>
      <c r="AUT14" s="1"/>
      <c r="AUU14" s="1"/>
      <c r="AUV14" s="1"/>
      <c r="AUW14" s="1"/>
      <c r="AUX14" s="1"/>
      <c r="AUY14" s="1"/>
      <c r="AUZ14" s="1"/>
      <c r="AVA14" s="1"/>
      <c r="AVB14" s="1"/>
      <c r="AVC14" s="1"/>
      <c r="AVD14" s="1"/>
      <c r="AVE14" s="1"/>
      <c r="AVF14" s="1"/>
      <c r="AVG14" s="1"/>
      <c r="AVH14" s="1"/>
      <c r="AVI14" s="1"/>
      <c r="AVJ14" s="1"/>
      <c r="AVK14" s="1"/>
      <c r="AVL14" s="1"/>
      <c r="AVM14" s="1"/>
      <c r="AVN14" s="1"/>
      <c r="AVO14" s="1"/>
      <c r="AVP14" s="1"/>
      <c r="AVQ14" s="1"/>
      <c r="AVR14" s="1"/>
      <c r="AVS14" s="1"/>
      <c r="AVT14" s="1"/>
      <c r="AVU14" s="1"/>
      <c r="AVV14" s="1"/>
      <c r="AVW14" s="1"/>
      <c r="AVX14" s="1"/>
      <c r="AVY14" s="1"/>
      <c r="AVZ14" s="1"/>
      <c r="AWA14" s="1"/>
      <c r="AWB14" s="1"/>
      <c r="AWC14" s="1"/>
      <c r="AWD14" s="1"/>
      <c r="AWE14" s="1"/>
      <c r="AWF14" s="1"/>
      <c r="AWG14" s="1"/>
      <c r="AWH14" s="1"/>
      <c r="AWI14" s="1"/>
      <c r="AWJ14" s="1"/>
      <c r="AWK14" s="1"/>
      <c r="AWL14" s="1"/>
      <c r="AWM14" s="1"/>
      <c r="AWN14" s="1"/>
      <c r="AWO14" s="1"/>
      <c r="AWP14" s="1"/>
      <c r="AWQ14" s="1"/>
      <c r="AWR14" s="1"/>
      <c r="AWS14" s="1"/>
      <c r="AWT14" s="1"/>
      <c r="AWU14" s="1"/>
      <c r="AWV14" s="1"/>
      <c r="AWW14" s="1"/>
      <c r="AWX14" s="1"/>
      <c r="AWY14" s="1"/>
      <c r="AWZ14" s="1"/>
      <c r="AXA14" s="1"/>
      <c r="AXB14" s="1"/>
      <c r="AXC14" s="1"/>
      <c r="AXD14" s="1"/>
      <c r="AXE14" s="1"/>
      <c r="AXF14" s="1"/>
      <c r="AXG14" s="1"/>
      <c r="AXH14" s="1"/>
      <c r="AXI14" s="1"/>
      <c r="AXJ14" s="1"/>
      <c r="AXK14" s="1"/>
      <c r="AXL14" s="1"/>
      <c r="AXM14" s="1"/>
      <c r="AXN14" s="1"/>
      <c r="AXO14" s="1"/>
      <c r="AXP14" s="1"/>
      <c r="AXQ14" s="1"/>
      <c r="AXR14" s="1"/>
      <c r="AXS14" s="1"/>
      <c r="AXT14" s="1"/>
      <c r="AXU14" s="1"/>
      <c r="AXV14" s="1"/>
      <c r="AXW14" s="1"/>
      <c r="AXX14" s="1"/>
      <c r="AXY14" s="1"/>
      <c r="AXZ14" s="1"/>
      <c r="AYA14" s="1"/>
      <c r="AYB14" s="1"/>
      <c r="AYC14" s="1"/>
      <c r="AYD14" s="1"/>
      <c r="AYE14" s="1"/>
      <c r="AYF14" s="1"/>
      <c r="AYG14" s="1"/>
      <c r="AYH14" s="1"/>
      <c r="AYI14" s="1"/>
      <c r="AYJ14" s="1"/>
      <c r="AYK14" s="1"/>
      <c r="AYL14" s="1"/>
      <c r="AYM14" s="1"/>
      <c r="AYN14" s="1"/>
      <c r="AYO14" s="1"/>
      <c r="AYP14" s="1"/>
      <c r="AYQ14" s="1"/>
      <c r="AYR14" s="1"/>
      <c r="AYS14" s="1"/>
      <c r="AYT14" s="1"/>
      <c r="AYU14" s="1"/>
      <c r="AYV14" s="1"/>
      <c r="AYW14" s="1"/>
      <c r="AYX14" s="1"/>
      <c r="AYY14" s="1"/>
      <c r="AYZ14" s="1"/>
      <c r="AZA14" s="1"/>
      <c r="AZB14" s="1"/>
      <c r="AZC14" s="1"/>
      <c r="AZD14" s="1"/>
      <c r="AZE14" s="1"/>
      <c r="AZF14" s="1"/>
      <c r="AZG14" s="1"/>
      <c r="AZH14" s="1"/>
      <c r="AZI14" s="1"/>
      <c r="AZJ14" s="1"/>
      <c r="AZK14" s="1"/>
      <c r="AZL14" s="1"/>
      <c r="AZM14" s="1"/>
      <c r="AZN14" s="1"/>
      <c r="AZO14" s="1"/>
      <c r="AZP14" s="1"/>
      <c r="AZQ14" s="1"/>
      <c r="AZR14" s="1"/>
      <c r="AZS14" s="1"/>
      <c r="AZT14" s="1"/>
      <c r="AZU14" s="1"/>
      <c r="AZV14" s="1"/>
      <c r="AZW14" s="1"/>
      <c r="AZX14" s="1"/>
      <c r="AZY14" s="1"/>
      <c r="AZZ14" s="1"/>
      <c r="BAA14" s="1"/>
      <c r="BAB14" s="1"/>
      <c r="BAC14" s="1"/>
      <c r="BAD14" s="1"/>
      <c r="BAE14" s="1"/>
      <c r="BAF14" s="1"/>
      <c r="BAG14" s="1"/>
      <c r="BAH14" s="1"/>
      <c r="BAI14" s="1"/>
      <c r="BAJ14" s="1"/>
      <c r="BAK14" s="1"/>
      <c r="BAL14" s="1"/>
      <c r="BAM14" s="1"/>
      <c r="BAN14" s="1"/>
      <c r="BAO14" s="1"/>
      <c r="BAP14" s="1"/>
      <c r="BAQ14" s="1"/>
      <c r="BAR14" s="1"/>
      <c r="BAS14" s="1"/>
      <c r="BAT14" s="1"/>
      <c r="BAU14" s="1"/>
      <c r="BAV14" s="1"/>
      <c r="BAW14" s="1"/>
      <c r="BAX14" s="1"/>
      <c r="BAY14" s="1"/>
      <c r="BAZ14" s="1"/>
      <c r="BBA14" s="1"/>
      <c r="BBB14" s="1"/>
      <c r="BBC14" s="1"/>
      <c r="BBD14" s="1"/>
      <c r="BBE14" s="1"/>
      <c r="BBF14" s="1"/>
      <c r="BBG14" s="1"/>
      <c r="BBH14" s="1"/>
      <c r="BBI14" s="1"/>
      <c r="BBJ14" s="1"/>
      <c r="BBK14" s="1"/>
      <c r="BBL14" s="1"/>
      <c r="BBM14" s="1"/>
      <c r="BBN14" s="1"/>
      <c r="BBO14" s="1"/>
      <c r="BBP14" s="1"/>
      <c r="BBQ14" s="1"/>
      <c r="BBR14" s="1"/>
      <c r="BBS14" s="1"/>
      <c r="BBT14" s="1"/>
      <c r="BBU14" s="1"/>
      <c r="BBV14" s="1"/>
      <c r="BBW14" s="1"/>
      <c r="BBX14" s="1"/>
      <c r="BBY14" s="1"/>
      <c r="BBZ14" s="1"/>
      <c r="BCA14" s="1"/>
      <c r="BCB14" s="1"/>
      <c r="BCC14" s="1"/>
      <c r="BCD14" s="1"/>
      <c r="BCE14" s="1"/>
      <c r="BCF14" s="1"/>
      <c r="BCG14" s="1"/>
      <c r="BCH14" s="1"/>
      <c r="BCI14" s="1"/>
      <c r="BCJ14" s="1"/>
      <c r="BCK14" s="1"/>
      <c r="BCL14" s="1"/>
      <c r="BCM14" s="1"/>
      <c r="BCN14" s="1"/>
      <c r="BCO14" s="1"/>
      <c r="BCP14" s="1"/>
      <c r="BCQ14" s="1"/>
      <c r="BCR14" s="1"/>
      <c r="BCS14" s="1"/>
      <c r="BCT14" s="1"/>
      <c r="BCU14" s="1"/>
      <c r="BCV14" s="1"/>
      <c r="BCW14" s="1"/>
      <c r="BCX14" s="1"/>
      <c r="BCY14" s="1"/>
      <c r="BCZ14" s="1"/>
      <c r="BDA14" s="1"/>
      <c r="BDB14" s="1"/>
      <c r="BDC14" s="1"/>
      <c r="BDD14" s="1"/>
      <c r="BDE14" s="1"/>
      <c r="BDF14" s="1"/>
      <c r="BDG14" s="1"/>
      <c r="BDH14" s="1"/>
      <c r="BDI14" s="1"/>
      <c r="BDJ14" s="1"/>
      <c r="BDK14" s="1"/>
      <c r="BDL14" s="1"/>
      <c r="BDM14" s="1"/>
      <c r="BDN14" s="1"/>
      <c r="BDO14" s="1"/>
      <c r="BDP14" s="1"/>
      <c r="BDQ14" s="1"/>
      <c r="BDR14" s="1"/>
      <c r="BDS14" s="1"/>
      <c r="BDT14" s="1"/>
      <c r="BDU14" s="1"/>
      <c r="BDV14" s="1"/>
      <c r="BDW14" s="1"/>
      <c r="BDX14" s="1"/>
      <c r="BDY14" s="1"/>
      <c r="BDZ14" s="1"/>
      <c r="BEA14" s="1"/>
      <c r="BEB14" s="1"/>
      <c r="BEC14" s="1"/>
      <c r="BED14" s="1"/>
      <c r="BEE14" s="1"/>
      <c r="BEF14" s="1"/>
      <c r="BEG14" s="1"/>
      <c r="BEH14" s="1"/>
      <c r="BEI14" s="1"/>
      <c r="BEJ14" s="1"/>
      <c r="BEK14" s="1"/>
      <c r="BEL14" s="1"/>
      <c r="BEM14" s="1"/>
      <c r="BEN14" s="1"/>
      <c r="BEO14" s="1"/>
      <c r="BEP14" s="1"/>
      <c r="BEQ14" s="1"/>
      <c r="BER14" s="1"/>
      <c r="BES14" s="1"/>
      <c r="BET14" s="1"/>
      <c r="BEU14" s="1"/>
      <c r="BEV14" s="1"/>
      <c r="BEW14" s="1"/>
      <c r="BEX14" s="1"/>
      <c r="BEY14" s="1"/>
      <c r="BEZ14" s="1"/>
      <c r="BFA14" s="1"/>
      <c r="BFB14" s="1"/>
      <c r="BFC14" s="1"/>
      <c r="BFD14" s="1"/>
      <c r="BFE14" s="1"/>
      <c r="BFF14" s="1"/>
      <c r="BFG14" s="1"/>
      <c r="BFH14" s="1"/>
      <c r="BFI14" s="1"/>
      <c r="BFJ14" s="1"/>
      <c r="BFK14" s="1"/>
      <c r="BFL14" s="1"/>
      <c r="BFM14" s="1"/>
      <c r="BFN14" s="1"/>
      <c r="BFO14" s="1"/>
      <c r="BFP14" s="1"/>
      <c r="BFQ14" s="1"/>
      <c r="BFR14" s="1"/>
      <c r="BFS14" s="1"/>
      <c r="BFT14" s="1"/>
      <c r="BFU14" s="1"/>
      <c r="BFV14" s="1"/>
      <c r="BFW14" s="1"/>
      <c r="BFX14" s="1"/>
      <c r="BFY14" s="1"/>
      <c r="BFZ14" s="1"/>
      <c r="BGA14" s="1"/>
      <c r="BGB14" s="1"/>
      <c r="BGC14" s="1"/>
      <c r="BGD14" s="1"/>
      <c r="BGE14" s="1"/>
      <c r="BGF14" s="1"/>
      <c r="BGG14" s="1"/>
      <c r="BGH14" s="1"/>
      <c r="BGI14" s="1"/>
      <c r="BGJ14" s="1"/>
      <c r="BGK14" s="1"/>
      <c r="BGL14" s="1"/>
      <c r="BGM14" s="1"/>
      <c r="BGN14" s="1"/>
      <c r="BGO14" s="1"/>
      <c r="BGP14" s="1"/>
      <c r="BGQ14" s="1"/>
      <c r="BGR14" s="1"/>
      <c r="BGS14" s="1"/>
      <c r="BGT14" s="1"/>
      <c r="BGU14" s="1"/>
      <c r="BGV14" s="1"/>
      <c r="BGW14" s="1"/>
      <c r="BGX14" s="1"/>
      <c r="BGY14" s="1"/>
      <c r="BGZ14" s="1"/>
      <c r="BHA14" s="1"/>
      <c r="BHB14" s="1"/>
      <c r="BHC14" s="1"/>
      <c r="BHD14" s="1"/>
      <c r="BHE14" s="1"/>
      <c r="BHF14" s="1"/>
      <c r="BHG14" s="1"/>
      <c r="BHH14" s="1"/>
      <c r="BHI14" s="1"/>
      <c r="BHJ14" s="1"/>
      <c r="BHK14" s="1"/>
      <c r="BHL14" s="1"/>
      <c r="BHM14" s="1"/>
      <c r="BHN14" s="1"/>
      <c r="BHO14" s="1"/>
      <c r="BHP14" s="1"/>
      <c r="BHQ14" s="1"/>
      <c r="BHR14" s="1"/>
      <c r="BHS14" s="1"/>
      <c r="BHT14" s="1"/>
      <c r="BHU14" s="1"/>
      <c r="BHV14" s="1"/>
      <c r="BHW14" s="1"/>
      <c r="BHX14" s="1"/>
      <c r="BHY14" s="1"/>
      <c r="BHZ14" s="1"/>
      <c r="BIA14" s="1"/>
      <c r="BIB14" s="1"/>
      <c r="BIC14" s="1"/>
      <c r="BID14" s="1"/>
      <c r="BIE14" s="1"/>
      <c r="BIF14" s="1"/>
      <c r="BIG14" s="1"/>
      <c r="BIH14" s="1"/>
      <c r="BII14" s="1"/>
      <c r="BIJ14" s="1"/>
      <c r="BIK14" s="1"/>
      <c r="BIL14" s="1"/>
      <c r="BIM14" s="1"/>
      <c r="BIN14" s="1"/>
      <c r="BIO14" s="1"/>
      <c r="BIP14" s="1"/>
      <c r="BIQ14" s="1"/>
      <c r="BIR14" s="1"/>
      <c r="BIS14" s="1"/>
      <c r="BIT14" s="1"/>
      <c r="BIU14" s="1"/>
      <c r="BIV14" s="1"/>
      <c r="BIW14" s="1"/>
      <c r="BIX14" s="1"/>
      <c r="BIY14" s="1"/>
      <c r="BIZ14" s="1"/>
      <c r="BJA14" s="1"/>
      <c r="BJB14" s="1"/>
      <c r="BJC14" s="1"/>
      <c r="BJD14" s="1"/>
      <c r="BJE14" s="1"/>
      <c r="BJF14" s="1"/>
      <c r="BJG14" s="1"/>
      <c r="BJH14" s="1"/>
      <c r="BJI14" s="1"/>
      <c r="BJJ14" s="1"/>
      <c r="BJK14" s="1"/>
      <c r="BJL14" s="1"/>
      <c r="BJM14" s="1"/>
      <c r="BJN14" s="1"/>
      <c r="BJO14" s="1"/>
      <c r="BJP14" s="1"/>
      <c r="BJQ14" s="1"/>
      <c r="BJR14" s="1"/>
      <c r="BJS14" s="1"/>
      <c r="BJT14" s="1"/>
      <c r="BJU14" s="1"/>
      <c r="BJV14" s="1"/>
      <c r="BJW14" s="1"/>
      <c r="BJX14" s="1"/>
      <c r="BJY14" s="1"/>
      <c r="BJZ14" s="1"/>
      <c r="BKA14" s="1"/>
      <c r="BKB14" s="1"/>
      <c r="BKC14" s="1"/>
      <c r="BKD14" s="1"/>
      <c r="BKE14" s="1"/>
      <c r="BKF14" s="1"/>
      <c r="BKG14" s="1"/>
      <c r="BKH14" s="1"/>
      <c r="BKI14" s="1"/>
      <c r="BKJ14" s="1"/>
      <c r="BKK14" s="1"/>
      <c r="BKL14" s="1"/>
      <c r="BKM14" s="1"/>
      <c r="BKN14" s="1"/>
      <c r="BKO14" s="1"/>
      <c r="BKP14" s="1"/>
      <c r="BKQ14" s="1"/>
      <c r="BKR14" s="1"/>
      <c r="BKS14" s="1"/>
      <c r="BKT14" s="1"/>
      <c r="BKU14" s="1"/>
      <c r="BKV14" s="1"/>
      <c r="BKW14" s="1"/>
      <c r="BKX14" s="1"/>
      <c r="BKY14" s="1"/>
      <c r="BKZ14" s="1"/>
      <c r="BLA14" s="1"/>
      <c r="BLB14" s="1"/>
      <c r="BLC14" s="1"/>
      <c r="BLD14" s="1"/>
      <c r="BLE14" s="1"/>
      <c r="BLF14" s="1"/>
      <c r="BLG14" s="1"/>
      <c r="BLH14" s="1"/>
      <c r="BLI14" s="1"/>
      <c r="BLJ14" s="1"/>
      <c r="BLK14" s="1"/>
      <c r="BLL14" s="1"/>
      <c r="BLM14" s="1"/>
      <c r="BLN14" s="1"/>
      <c r="BLO14" s="1"/>
      <c r="BLP14" s="1"/>
      <c r="BLQ14" s="1"/>
      <c r="BLR14" s="1"/>
      <c r="BLS14" s="1"/>
      <c r="BLT14" s="1"/>
      <c r="BLU14" s="1"/>
      <c r="BLV14" s="1"/>
      <c r="BLW14" s="1"/>
      <c r="BLX14" s="1"/>
      <c r="BLY14" s="1"/>
      <c r="BLZ14" s="1"/>
      <c r="BMA14" s="1"/>
      <c r="BMB14" s="1"/>
      <c r="BMC14" s="1"/>
      <c r="BMD14" s="1"/>
      <c r="BME14" s="1"/>
      <c r="BMF14" s="1"/>
      <c r="BMG14" s="1"/>
      <c r="BMH14" s="1"/>
      <c r="BMI14" s="1"/>
      <c r="BMJ14" s="1"/>
      <c r="BMK14" s="1"/>
      <c r="BML14" s="1"/>
      <c r="BMM14" s="1"/>
      <c r="BMN14" s="1"/>
      <c r="BMO14" s="1"/>
      <c r="BMP14" s="1"/>
      <c r="BMQ14" s="1"/>
      <c r="BMR14" s="1"/>
      <c r="BMS14" s="1"/>
      <c r="BMT14" s="1"/>
      <c r="BMU14" s="1"/>
      <c r="BMV14" s="1"/>
      <c r="BMW14" s="1"/>
      <c r="BMX14" s="1"/>
      <c r="BMY14" s="1"/>
      <c r="BMZ14" s="1"/>
      <c r="BNA14" s="1"/>
      <c r="BNB14" s="1"/>
      <c r="BNC14" s="1"/>
      <c r="BND14" s="1"/>
      <c r="BNE14" s="1"/>
      <c r="BNF14" s="1"/>
      <c r="BNG14" s="1"/>
      <c r="BNH14" s="1"/>
      <c r="BNI14" s="1"/>
      <c r="BNJ14" s="1"/>
      <c r="BNK14" s="1"/>
      <c r="BNL14" s="1"/>
      <c r="BNM14" s="1"/>
      <c r="BNN14" s="1"/>
      <c r="BNO14" s="1"/>
      <c r="BNP14" s="1"/>
      <c r="BNQ14" s="1"/>
      <c r="BNR14" s="1"/>
      <c r="BNS14" s="1"/>
      <c r="BNT14" s="1"/>
      <c r="BNU14" s="1"/>
      <c r="BNV14" s="1"/>
      <c r="BNW14" s="1"/>
      <c r="BNX14" s="1"/>
      <c r="BNY14" s="1"/>
      <c r="BNZ14" s="1"/>
      <c r="BOA14" s="1"/>
      <c r="BOB14" s="1"/>
      <c r="BOC14" s="1"/>
      <c r="BOD14" s="1"/>
      <c r="BOE14" s="1"/>
      <c r="BOF14" s="1"/>
      <c r="BOG14" s="1"/>
      <c r="BOH14" s="1"/>
      <c r="BOI14" s="1"/>
      <c r="BOJ14" s="1"/>
      <c r="BOK14" s="1"/>
      <c r="BOL14" s="1"/>
      <c r="BOM14" s="1"/>
      <c r="BON14" s="1"/>
      <c r="BOO14" s="1"/>
      <c r="BOP14" s="1"/>
      <c r="BOQ14" s="1"/>
      <c r="BOR14" s="1"/>
      <c r="BOS14" s="1"/>
      <c r="BOT14" s="1"/>
      <c r="BOU14" s="1"/>
      <c r="BOV14" s="1"/>
      <c r="BOW14" s="1"/>
      <c r="BOX14" s="1"/>
      <c r="BOY14" s="1"/>
      <c r="BOZ14" s="1"/>
      <c r="BPA14" s="1"/>
      <c r="BPB14" s="1"/>
      <c r="BPC14" s="1"/>
      <c r="BPD14" s="1"/>
      <c r="BPE14" s="1"/>
      <c r="BPF14" s="1"/>
      <c r="BPG14" s="1"/>
      <c r="BPH14" s="1"/>
      <c r="BPI14" s="1"/>
      <c r="BPJ14" s="1"/>
      <c r="BPK14" s="1"/>
      <c r="BPL14" s="1"/>
      <c r="BPM14" s="1"/>
      <c r="BPN14" s="1"/>
      <c r="BPO14" s="1"/>
      <c r="BPP14" s="1"/>
      <c r="BPQ14" s="1"/>
      <c r="BPR14" s="1"/>
      <c r="BPS14" s="1"/>
      <c r="BPT14" s="1"/>
      <c r="BPU14" s="1"/>
      <c r="BPV14" s="1"/>
      <c r="BPW14" s="1"/>
      <c r="BPX14" s="1"/>
      <c r="BPY14" s="1"/>
      <c r="BPZ14" s="1"/>
      <c r="BQA14" s="1"/>
      <c r="BQB14" s="1"/>
      <c r="BQC14" s="1"/>
      <c r="BQD14" s="1"/>
      <c r="BQE14" s="1"/>
      <c r="BQF14" s="1"/>
      <c r="BQG14" s="1"/>
      <c r="BQH14" s="1"/>
      <c r="BQI14" s="1"/>
      <c r="BQJ14" s="1"/>
      <c r="BQK14" s="1"/>
      <c r="BQL14" s="1"/>
      <c r="BQM14" s="1"/>
      <c r="BQN14" s="1"/>
      <c r="BQO14" s="1"/>
      <c r="BQP14" s="1"/>
      <c r="BQQ14" s="1"/>
      <c r="BQR14" s="1"/>
      <c r="BQS14" s="1"/>
      <c r="BQT14" s="1"/>
      <c r="BQU14" s="1"/>
      <c r="BQV14" s="1"/>
      <c r="BQW14" s="1"/>
      <c r="BQX14" s="1"/>
      <c r="BQY14" s="1"/>
      <c r="BQZ14" s="1"/>
      <c r="BRA14" s="1"/>
      <c r="BRB14" s="1"/>
      <c r="BRC14" s="1"/>
      <c r="BRD14" s="1"/>
      <c r="BRE14" s="1"/>
      <c r="BRF14" s="1"/>
      <c r="BRG14" s="1"/>
      <c r="BRH14" s="1"/>
      <c r="BRI14" s="1"/>
      <c r="BRJ14" s="1"/>
      <c r="BRK14" s="1"/>
      <c r="BRL14" s="1"/>
      <c r="BRM14" s="1"/>
      <c r="BRN14" s="1"/>
      <c r="BRO14" s="1"/>
      <c r="BRP14" s="1"/>
      <c r="BRQ14" s="1"/>
      <c r="BRR14" s="1"/>
      <c r="BRS14" s="1"/>
      <c r="BRT14" s="1"/>
      <c r="BRU14" s="1"/>
      <c r="BRV14" s="1"/>
      <c r="BRW14" s="1"/>
      <c r="BRX14" s="1"/>
      <c r="BRY14" s="1"/>
      <c r="BRZ14" s="1"/>
      <c r="BSA14" s="1"/>
      <c r="BSB14" s="1"/>
      <c r="BSC14" s="1"/>
      <c r="BSD14" s="1"/>
      <c r="BSE14" s="1"/>
      <c r="BSF14" s="1"/>
      <c r="BSG14" s="1"/>
      <c r="BSH14" s="1"/>
      <c r="BSI14" s="1"/>
      <c r="BSJ14" s="1"/>
      <c r="BSK14" s="1"/>
      <c r="BSL14" s="1"/>
      <c r="BSM14" s="1"/>
      <c r="BSN14" s="1"/>
      <c r="BSO14" s="1"/>
      <c r="BSP14" s="1"/>
      <c r="BSQ14" s="1"/>
      <c r="BSR14" s="1"/>
      <c r="BSS14" s="1"/>
      <c r="BST14" s="1"/>
      <c r="BSU14" s="1"/>
      <c r="BSV14" s="1"/>
      <c r="BSW14" s="1"/>
      <c r="BSX14" s="1"/>
      <c r="BSY14" s="1"/>
      <c r="BSZ14" s="1"/>
      <c r="BTA14" s="1"/>
      <c r="BTB14" s="1"/>
      <c r="BTC14" s="1"/>
      <c r="BTD14" s="1"/>
      <c r="BTE14" s="1"/>
      <c r="BTF14" s="1"/>
      <c r="BTG14" s="1"/>
      <c r="BTH14" s="1"/>
      <c r="BTI14" s="1"/>
      <c r="BTJ14" s="1"/>
      <c r="BTK14" s="1"/>
      <c r="BTL14" s="1"/>
      <c r="BTM14" s="1"/>
      <c r="BTN14" s="1"/>
      <c r="BTO14" s="1"/>
      <c r="BTP14" s="1"/>
      <c r="BTQ14" s="1"/>
      <c r="BTR14" s="1"/>
      <c r="BTS14" s="1"/>
      <c r="BTT14" s="1"/>
      <c r="BTU14" s="1"/>
      <c r="BTV14" s="1"/>
      <c r="BTW14" s="1"/>
      <c r="BTX14" s="1"/>
      <c r="BTY14" s="1"/>
      <c r="BTZ14" s="1"/>
      <c r="BUA14" s="1"/>
      <c r="BUB14" s="1"/>
      <c r="BUC14" s="1"/>
      <c r="BUD14" s="1"/>
      <c r="BUE14" s="1"/>
      <c r="BUF14" s="1"/>
      <c r="BUG14" s="1"/>
      <c r="BUH14" s="1"/>
      <c r="BUI14" s="1"/>
      <c r="BUJ14" s="1"/>
      <c r="BUK14" s="1"/>
      <c r="BUL14" s="1"/>
      <c r="BUM14" s="1"/>
      <c r="BUN14" s="1"/>
      <c r="BUO14" s="1"/>
      <c r="BUP14" s="1"/>
      <c r="BUQ14" s="1"/>
      <c r="BUR14" s="1"/>
      <c r="BUS14" s="1"/>
      <c r="BUT14" s="1"/>
      <c r="BUU14" s="1"/>
      <c r="BUV14" s="1"/>
      <c r="BUW14" s="1"/>
      <c r="BUX14" s="1"/>
      <c r="BUY14" s="1"/>
      <c r="BUZ14" s="1"/>
      <c r="BVA14" s="1"/>
      <c r="BVB14" s="1"/>
      <c r="BVC14" s="1"/>
      <c r="BVD14" s="1"/>
      <c r="BVE14" s="1"/>
      <c r="BVF14" s="1"/>
      <c r="BVG14" s="1"/>
      <c r="BVH14" s="1"/>
      <c r="BVI14" s="1"/>
      <c r="BVJ14" s="1"/>
      <c r="BVK14" s="1"/>
      <c r="BVL14" s="1"/>
      <c r="BVM14" s="1"/>
      <c r="BVN14" s="1"/>
      <c r="BVO14" s="1"/>
      <c r="BVP14" s="1"/>
      <c r="BVQ14" s="1"/>
      <c r="BVR14" s="1"/>
      <c r="BVS14" s="1"/>
      <c r="BVT14" s="1"/>
      <c r="BVU14" s="1"/>
      <c r="BVV14" s="1"/>
      <c r="BVW14" s="1"/>
      <c r="BVX14" s="1"/>
      <c r="BVY14" s="1"/>
      <c r="BVZ14" s="1"/>
      <c r="BWA14" s="1"/>
      <c r="BWB14" s="1"/>
      <c r="BWC14" s="1"/>
      <c r="BWD14" s="1"/>
      <c r="BWE14" s="1"/>
      <c r="BWF14" s="1"/>
      <c r="BWG14" s="1"/>
      <c r="BWH14" s="1"/>
      <c r="BWI14" s="1"/>
      <c r="BWJ14" s="1"/>
      <c r="BWK14" s="1"/>
      <c r="BWL14" s="1"/>
      <c r="BWM14" s="1"/>
      <c r="BWN14" s="1"/>
      <c r="BWO14" s="1"/>
      <c r="BWP14" s="1"/>
      <c r="BWQ14" s="1"/>
      <c r="BWR14" s="1"/>
      <c r="BWS14" s="1"/>
      <c r="BWT14" s="1"/>
      <c r="BWU14" s="1"/>
      <c r="BWV14" s="1"/>
      <c r="BWW14" s="1"/>
      <c r="BWX14" s="1"/>
      <c r="BWY14" s="1"/>
      <c r="BWZ14" s="1"/>
      <c r="BXA14" s="1"/>
      <c r="BXB14" s="1"/>
      <c r="BXC14" s="1"/>
      <c r="BXD14" s="1"/>
      <c r="BXE14" s="1"/>
      <c r="BXF14" s="1"/>
      <c r="BXG14" s="1"/>
      <c r="BXH14" s="1"/>
      <c r="BXI14" s="1"/>
      <c r="BXJ14" s="1"/>
      <c r="BXK14" s="1"/>
      <c r="BXL14" s="1"/>
      <c r="BXM14" s="1"/>
      <c r="BXN14" s="1"/>
      <c r="BXO14" s="1"/>
      <c r="BXP14" s="1"/>
      <c r="BXQ14" s="1"/>
      <c r="BXR14" s="1"/>
      <c r="BXS14" s="1"/>
      <c r="BXT14" s="1"/>
      <c r="BXU14" s="1"/>
      <c r="BXV14" s="1"/>
      <c r="BXW14" s="1"/>
      <c r="BXX14" s="1"/>
      <c r="BXY14" s="1"/>
      <c r="BXZ14" s="1"/>
      <c r="BYA14" s="1"/>
      <c r="BYB14" s="1"/>
      <c r="BYC14" s="1"/>
      <c r="BYD14" s="1"/>
      <c r="BYE14" s="1"/>
      <c r="BYF14" s="1"/>
      <c r="BYG14" s="1"/>
      <c r="BYH14" s="1"/>
      <c r="BYI14" s="1"/>
      <c r="BYJ14" s="1"/>
      <c r="BYK14" s="1"/>
      <c r="BYL14" s="1"/>
      <c r="BYM14" s="1"/>
      <c r="BYN14" s="1"/>
      <c r="BYO14" s="1"/>
      <c r="BYP14" s="1"/>
      <c r="BYQ14" s="1"/>
      <c r="BYR14" s="1"/>
      <c r="BYS14" s="1"/>
      <c r="BYT14" s="1"/>
      <c r="BYU14" s="1"/>
      <c r="BYV14" s="1"/>
      <c r="BYW14" s="1"/>
      <c r="BYX14" s="1"/>
      <c r="BYY14" s="1"/>
      <c r="BYZ14" s="1"/>
      <c r="BZA14" s="1"/>
      <c r="BZB14" s="1"/>
      <c r="BZC14" s="1"/>
      <c r="BZD14" s="1"/>
      <c r="BZE14" s="1"/>
      <c r="BZF14" s="1"/>
      <c r="BZG14" s="1"/>
      <c r="BZH14" s="1"/>
      <c r="BZI14" s="1"/>
      <c r="BZJ14" s="1"/>
      <c r="BZK14" s="1"/>
      <c r="BZL14" s="1"/>
      <c r="BZM14" s="1"/>
      <c r="BZN14" s="1"/>
      <c r="BZO14" s="1"/>
      <c r="BZP14" s="1"/>
      <c r="BZQ14" s="1"/>
      <c r="BZR14" s="1"/>
      <c r="BZS14" s="1"/>
      <c r="BZT14" s="1"/>
      <c r="BZU14" s="1"/>
      <c r="BZV14" s="1"/>
      <c r="BZW14" s="1"/>
      <c r="BZX14" s="1"/>
      <c r="BZY14" s="1"/>
      <c r="BZZ14" s="1"/>
      <c r="CAA14" s="1"/>
      <c r="CAB14" s="1"/>
      <c r="CAC14" s="1"/>
      <c r="CAD14" s="1"/>
      <c r="CAE14" s="1"/>
      <c r="CAF14" s="1"/>
      <c r="CAG14" s="1"/>
      <c r="CAH14" s="1"/>
      <c r="CAI14" s="1"/>
      <c r="CAJ14" s="1"/>
      <c r="CAK14" s="1"/>
      <c r="CAL14" s="1"/>
      <c r="CAM14" s="1"/>
      <c r="CAN14" s="1"/>
      <c r="CAO14" s="1"/>
      <c r="CAP14" s="1"/>
      <c r="CAQ14" s="1"/>
      <c r="CAR14" s="1"/>
      <c r="CAS14" s="1"/>
      <c r="CAT14" s="1"/>
      <c r="CAU14" s="1"/>
      <c r="CAV14" s="1"/>
      <c r="CAW14" s="1"/>
      <c r="CAX14" s="1"/>
      <c r="CAY14" s="1"/>
      <c r="CAZ14" s="1"/>
      <c r="CBA14" s="1"/>
      <c r="CBB14" s="1"/>
      <c r="CBC14" s="1"/>
      <c r="CBD14" s="1"/>
      <c r="CBE14" s="1"/>
      <c r="CBF14" s="1"/>
      <c r="CBG14" s="1"/>
      <c r="CBH14" s="1"/>
      <c r="CBI14" s="1"/>
      <c r="CBJ14" s="1"/>
      <c r="CBK14" s="1"/>
      <c r="CBL14" s="1"/>
      <c r="CBM14" s="1"/>
      <c r="CBN14" s="1"/>
      <c r="CBO14" s="1"/>
      <c r="CBP14" s="1"/>
      <c r="CBQ14" s="1"/>
      <c r="CBR14" s="1"/>
      <c r="CBS14" s="1"/>
      <c r="CBT14" s="1"/>
      <c r="CBU14" s="1"/>
      <c r="CBV14" s="1"/>
      <c r="CBW14" s="1"/>
      <c r="CBX14" s="1"/>
      <c r="CBY14" s="1"/>
      <c r="CBZ14" s="1"/>
      <c r="CCA14" s="1"/>
      <c r="CCB14" s="1"/>
      <c r="CCC14" s="1"/>
      <c r="CCD14" s="1"/>
      <c r="CCE14" s="1"/>
      <c r="CCF14" s="1"/>
      <c r="CCG14" s="1"/>
      <c r="CCH14" s="1"/>
      <c r="CCI14" s="1"/>
      <c r="CCJ14" s="1"/>
      <c r="CCK14" s="1"/>
      <c r="CCL14" s="1"/>
      <c r="CCM14" s="1"/>
      <c r="CCN14" s="1"/>
      <c r="CCO14" s="1"/>
      <c r="CCP14" s="1"/>
      <c r="CCQ14" s="1"/>
      <c r="CCR14" s="1"/>
      <c r="CCS14" s="1"/>
      <c r="CCT14" s="1"/>
      <c r="CCU14" s="1"/>
      <c r="CCV14" s="1"/>
      <c r="CCW14" s="1"/>
      <c r="CCX14" s="1"/>
      <c r="CCY14" s="1"/>
      <c r="CCZ14" s="1"/>
      <c r="CDA14" s="1"/>
      <c r="CDB14" s="1"/>
      <c r="CDC14" s="1"/>
      <c r="CDD14" s="1"/>
      <c r="CDE14" s="1"/>
      <c r="CDF14" s="1"/>
      <c r="CDG14" s="1"/>
      <c r="CDH14" s="1"/>
      <c r="CDI14" s="1"/>
      <c r="CDJ14" s="1"/>
      <c r="CDK14" s="1"/>
      <c r="CDL14" s="1"/>
      <c r="CDM14" s="1"/>
      <c r="CDN14" s="1"/>
      <c r="CDO14" s="1"/>
      <c r="CDP14" s="1"/>
      <c r="CDQ14" s="1"/>
      <c r="CDR14" s="1"/>
      <c r="CDS14" s="1"/>
      <c r="CDT14" s="1"/>
      <c r="CDU14" s="1"/>
      <c r="CDV14" s="1"/>
      <c r="CDW14" s="1"/>
      <c r="CDX14" s="1"/>
      <c r="CDY14" s="1"/>
      <c r="CDZ14" s="1"/>
      <c r="CEA14" s="1"/>
      <c r="CEB14" s="1"/>
      <c r="CEC14" s="1"/>
      <c r="CED14" s="1"/>
      <c r="CEE14" s="1"/>
      <c r="CEF14" s="1"/>
      <c r="CEG14" s="1"/>
      <c r="CEH14" s="1"/>
      <c r="CEI14" s="1"/>
      <c r="CEJ14" s="1"/>
      <c r="CEK14" s="1"/>
      <c r="CEL14" s="1"/>
      <c r="CEM14" s="1"/>
      <c r="CEN14" s="1"/>
      <c r="CEO14" s="1"/>
      <c r="CEP14" s="1"/>
      <c r="CEQ14" s="1"/>
      <c r="CER14" s="1"/>
      <c r="CES14" s="1"/>
      <c r="CET14" s="1"/>
      <c r="CEU14" s="1"/>
      <c r="CEV14" s="1"/>
      <c r="CEW14" s="1"/>
      <c r="CEX14" s="1"/>
      <c r="CEY14" s="1"/>
      <c r="CEZ14" s="1"/>
      <c r="CFA14" s="1"/>
      <c r="CFB14" s="1"/>
      <c r="CFC14" s="1"/>
      <c r="CFD14" s="1"/>
      <c r="CFE14" s="1"/>
      <c r="CFF14" s="1"/>
      <c r="CFG14" s="1"/>
      <c r="CFH14" s="1"/>
      <c r="CFI14" s="1"/>
      <c r="CFJ14" s="1"/>
      <c r="CFK14" s="1"/>
      <c r="CFL14" s="1"/>
      <c r="CFM14" s="1"/>
      <c r="CFN14" s="1"/>
      <c r="CFO14" s="1"/>
      <c r="CFP14" s="1"/>
      <c r="CFQ14" s="1"/>
      <c r="CFR14" s="1"/>
      <c r="CFS14" s="1"/>
      <c r="CFT14" s="1"/>
      <c r="CFU14" s="1"/>
      <c r="CFV14" s="1"/>
      <c r="CFW14" s="1"/>
      <c r="CFX14" s="1"/>
      <c r="CFY14" s="1"/>
      <c r="CFZ14" s="1"/>
      <c r="CGA14" s="1"/>
      <c r="CGB14" s="1"/>
      <c r="CGC14" s="1"/>
      <c r="CGD14" s="1"/>
      <c r="CGE14" s="1"/>
      <c r="CGF14" s="1"/>
      <c r="CGG14" s="1"/>
      <c r="CGH14" s="1"/>
      <c r="CGI14" s="1"/>
      <c r="CGJ14" s="1"/>
      <c r="CGK14" s="1"/>
      <c r="CGL14" s="1"/>
      <c r="CGM14" s="1"/>
      <c r="CGN14" s="1"/>
      <c r="CGO14" s="1"/>
      <c r="CGP14" s="1"/>
      <c r="CGQ14" s="1"/>
      <c r="CGR14" s="1"/>
      <c r="CGS14" s="1"/>
      <c r="CGT14" s="1"/>
      <c r="CGU14" s="1"/>
      <c r="CGV14" s="1"/>
      <c r="CGW14" s="1"/>
      <c r="CGX14" s="1"/>
      <c r="CGY14" s="1"/>
      <c r="CGZ14" s="1"/>
      <c r="CHA14" s="1"/>
      <c r="CHB14" s="1"/>
      <c r="CHC14" s="1"/>
      <c r="CHD14" s="1"/>
      <c r="CHE14" s="1"/>
      <c r="CHF14" s="1"/>
      <c r="CHG14" s="1"/>
      <c r="CHH14" s="1"/>
      <c r="CHI14" s="1"/>
      <c r="CHJ14" s="1"/>
      <c r="CHK14" s="1"/>
      <c r="CHL14" s="1"/>
      <c r="CHM14" s="1"/>
      <c r="CHN14" s="1"/>
      <c r="CHO14" s="1"/>
      <c r="CHP14" s="1"/>
      <c r="CHQ14" s="1"/>
      <c r="CHR14" s="1"/>
      <c r="CHS14" s="1"/>
      <c r="CHT14" s="1"/>
      <c r="CHU14" s="1"/>
      <c r="CHV14" s="1"/>
      <c r="CHW14" s="1"/>
      <c r="CHX14" s="1"/>
      <c r="CHY14" s="1"/>
      <c r="CHZ14" s="1"/>
      <c r="CIA14" s="1"/>
      <c r="CIB14" s="1"/>
      <c r="CIC14" s="1"/>
      <c r="CID14" s="1"/>
      <c r="CIE14" s="1"/>
      <c r="CIF14" s="1"/>
      <c r="CIG14" s="1"/>
      <c r="CIH14" s="1"/>
      <c r="CII14" s="1"/>
      <c r="CIJ14" s="1"/>
      <c r="CIK14" s="1"/>
      <c r="CIL14" s="1"/>
      <c r="CIM14" s="1"/>
      <c r="CIN14" s="1"/>
      <c r="CIO14" s="1"/>
      <c r="CIP14" s="1"/>
      <c r="CIQ14" s="1"/>
      <c r="CIR14" s="1"/>
      <c r="CIS14" s="1"/>
      <c r="CIT14" s="1"/>
      <c r="CIU14" s="1"/>
      <c r="CIV14" s="1"/>
      <c r="CIW14" s="1"/>
      <c r="CIX14" s="1"/>
      <c r="CIY14" s="1"/>
      <c r="CIZ14" s="1"/>
      <c r="CJA14" s="1"/>
      <c r="CJB14" s="1"/>
      <c r="CJC14" s="1"/>
      <c r="CJD14" s="1"/>
      <c r="CJE14" s="1"/>
      <c r="CJF14" s="1"/>
      <c r="CJG14" s="1"/>
      <c r="CJH14" s="1"/>
      <c r="CJI14" s="1"/>
      <c r="CJJ14" s="1"/>
      <c r="CJK14" s="1"/>
      <c r="CJL14" s="1"/>
      <c r="CJM14" s="1"/>
      <c r="CJN14" s="1"/>
      <c r="CJO14" s="1"/>
      <c r="CJP14" s="1"/>
      <c r="CJQ14" s="1"/>
      <c r="CJR14" s="1"/>
      <c r="CJS14" s="1"/>
      <c r="CJT14" s="1"/>
      <c r="CJU14" s="1"/>
      <c r="CJV14" s="1"/>
      <c r="CJW14" s="1"/>
      <c r="CJX14" s="1"/>
      <c r="CJY14" s="1"/>
      <c r="CJZ14" s="1"/>
      <c r="CKA14" s="1"/>
      <c r="CKB14" s="1"/>
      <c r="CKC14" s="1"/>
      <c r="CKD14" s="1"/>
      <c r="CKE14" s="1"/>
      <c r="CKF14" s="1"/>
      <c r="CKG14" s="1"/>
      <c r="CKH14" s="1"/>
      <c r="CKI14" s="1"/>
      <c r="CKJ14" s="1"/>
      <c r="CKK14" s="1"/>
      <c r="CKL14" s="1"/>
      <c r="CKM14" s="1"/>
      <c r="CKN14" s="1"/>
      <c r="CKO14" s="1"/>
      <c r="CKP14" s="1"/>
      <c r="CKQ14" s="1"/>
      <c r="CKR14" s="1"/>
      <c r="CKS14" s="1"/>
      <c r="CKT14" s="1"/>
      <c r="CKU14" s="1"/>
      <c r="CKV14" s="1"/>
      <c r="CKW14" s="1"/>
      <c r="CKX14" s="1"/>
      <c r="CKY14" s="1"/>
      <c r="CKZ14" s="1"/>
      <c r="CLA14" s="1"/>
      <c r="CLB14" s="1"/>
      <c r="CLC14" s="1"/>
      <c r="CLD14" s="1"/>
      <c r="CLE14" s="1"/>
      <c r="CLF14" s="1"/>
      <c r="CLG14" s="1"/>
      <c r="CLH14" s="1"/>
      <c r="CLI14" s="1"/>
      <c r="CLJ14" s="1"/>
      <c r="CLK14" s="1"/>
      <c r="CLL14" s="1"/>
      <c r="CLM14" s="1"/>
      <c r="CLN14" s="1"/>
      <c r="CLO14" s="1"/>
      <c r="CLP14" s="1"/>
      <c r="CLQ14" s="1"/>
      <c r="CLR14" s="1"/>
      <c r="CLS14" s="1"/>
      <c r="CLT14" s="1"/>
      <c r="CLU14" s="1"/>
      <c r="CLV14" s="1"/>
      <c r="CLW14" s="1"/>
      <c r="CLX14" s="1"/>
      <c r="CLY14" s="1"/>
      <c r="CLZ14" s="1"/>
      <c r="CMA14" s="1"/>
      <c r="CMB14" s="1"/>
      <c r="CMC14" s="1"/>
      <c r="CMD14" s="1"/>
      <c r="CME14" s="1"/>
      <c r="CMF14" s="1"/>
      <c r="CMG14" s="1"/>
      <c r="CMH14" s="1"/>
      <c r="CMI14" s="1"/>
      <c r="CMJ14" s="1"/>
      <c r="CMK14" s="1"/>
      <c r="CML14" s="1"/>
      <c r="CMM14" s="1"/>
      <c r="CMN14" s="1"/>
      <c r="CMO14" s="1"/>
      <c r="CMP14" s="1"/>
      <c r="CMQ14" s="1"/>
      <c r="CMR14" s="1"/>
      <c r="CMS14" s="1"/>
      <c r="CMT14" s="1"/>
      <c r="CMU14" s="1"/>
      <c r="CMV14" s="1"/>
      <c r="CMW14" s="1"/>
      <c r="CMX14" s="1"/>
      <c r="CMY14" s="1"/>
      <c r="CMZ14" s="1"/>
      <c r="CNA14" s="1"/>
      <c r="CNB14" s="1"/>
      <c r="CNC14" s="1"/>
      <c r="CND14" s="1"/>
      <c r="CNE14" s="1"/>
      <c r="CNF14" s="1"/>
      <c r="CNG14" s="1"/>
      <c r="CNH14" s="1"/>
      <c r="CNI14" s="1"/>
      <c r="CNJ14" s="1"/>
      <c r="CNK14" s="1"/>
      <c r="CNL14" s="1"/>
      <c r="CNM14" s="1"/>
      <c r="CNN14" s="1"/>
      <c r="CNO14" s="1"/>
      <c r="CNP14" s="1"/>
      <c r="CNQ14" s="1"/>
      <c r="CNR14" s="1"/>
      <c r="CNS14" s="1"/>
      <c r="CNT14" s="1"/>
      <c r="CNU14" s="1"/>
      <c r="CNV14" s="1"/>
      <c r="CNW14" s="1"/>
      <c r="CNX14" s="1"/>
      <c r="CNY14" s="1"/>
      <c r="CNZ14" s="1"/>
      <c r="COA14" s="1"/>
      <c r="COB14" s="1"/>
      <c r="COC14" s="1"/>
      <c r="COD14" s="1"/>
      <c r="COE14" s="1"/>
      <c r="COF14" s="1"/>
      <c r="COG14" s="1"/>
      <c r="COH14" s="1"/>
      <c r="COI14" s="1"/>
      <c r="COJ14" s="1"/>
      <c r="COK14" s="1"/>
      <c r="COL14" s="1"/>
      <c r="COM14" s="1"/>
      <c r="CON14" s="1"/>
      <c r="COO14" s="1"/>
      <c r="COP14" s="1"/>
      <c r="COQ14" s="1"/>
      <c r="COR14" s="1"/>
      <c r="COS14" s="1"/>
      <c r="COT14" s="1"/>
      <c r="COU14" s="1"/>
      <c r="COV14" s="1"/>
      <c r="COW14" s="1"/>
      <c r="COX14" s="1"/>
      <c r="COY14" s="1"/>
      <c r="COZ14" s="1"/>
      <c r="CPA14" s="1"/>
      <c r="CPB14" s="1"/>
      <c r="CPC14" s="1"/>
      <c r="CPD14" s="1"/>
      <c r="CPE14" s="1"/>
      <c r="CPF14" s="1"/>
      <c r="CPG14" s="1"/>
      <c r="CPH14" s="1"/>
      <c r="CPI14" s="1"/>
      <c r="CPJ14" s="1"/>
      <c r="CPK14" s="1"/>
      <c r="CPL14" s="1"/>
      <c r="CPM14" s="1"/>
      <c r="CPN14" s="1"/>
      <c r="CPO14" s="1"/>
      <c r="CPP14" s="1"/>
      <c r="CPQ14" s="1"/>
      <c r="CPR14" s="1"/>
      <c r="CPS14" s="1"/>
      <c r="CPT14" s="1"/>
      <c r="CPU14" s="1"/>
      <c r="CPV14" s="1"/>
      <c r="CPW14" s="1"/>
      <c r="CPX14" s="1"/>
      <c r="CPY14" s="1"/>
      <c r="CPZ14" s="1"/>
      <c r="CQA14" s="1"/>
      <c r="CQB14" s="1"/>
      <c r="CQC14" s="1"/>
      <c r="CQD14" s="1"/>
      <c r="CQE14" s="1"/>
      <c r="CQF14" s="1"/>
      <c r="CQG14" s="1"/>
      <c r="CQH14" s="1"/>
      <c r="CQI14" s="1"/>
      <c r="CQJ14" s="1"/>
      <c r="CQK14" s="1"/>
      <c r="CQL14" s="1"/>
      <c r="CQM14" s="1"/>
      <c r="CQN14" s="1"/>
      <c r="CQO14" s="1"/>
      <c r="CQP14" s="1"/>
      <c r="CQQ14" s="1"/>
      <c r="CQR14" s="1"/>
      <c r="CQS14" s="1"/>
      <c r="CQT14" s="1"/>
      <c r="CQU14" s="1"/>
      <c r="CQV14" s="1"/>
      <c r="CQW14" s="1"/>
      <c r="CQX14" s="1"/>
      <c r="CQY14" s="1"/>
      <c r="CQZ14" s="1"/>
      <c r="CRA14" s="1"/>
      <c r="CRB14" s="1"/>
      <c r="CRC14" s="1"/>
      <c r="CRD14" s="1"/>
      <c r="CRE14" s="1"/>
      <c r="CRF14" s="1"/>
      <c r="CRG14" s="1"/>
      <c r="CRH14" s="1"/>
      <c r="CRI14" s="1"/>
      <c r="CRJ14" s="1"/>
      <c r="CRK14" s="1"/>
      <c r="CRL14" s="1"/>
      <c r="CRM14" s="1"/>
      <c r="CRN14" s="1"/>
      <c r="CRO14" s="1"/>
      <c r="CRP14" s="1"/>
      <c r="CRQ14" s="1"/>
      <c r="CRR14" s="1"/>
      <c r="CRS14" s="1"/>
      <c r="CRT14" s="1"/>
      <c r="CRU14" s="1"/>
      <c r="CRV14" s="1"/>
      <c r="CRW14" s="1"/>
      <c r="CRX14" s="1"/>
      <c r="CRY14" s="1"/>
      <c r="CRZ14" s="1"/>
      <c r="CSA14" s="1"/>
      <c r="CSB14" s="1"/>
      <c r="CSC14" s="1"/>
      <c r="CSD14" s="1"/>
      <c r="CSE14" s="1"/>
      <c r="CSF14" s="1"/>
      <c r="CSG14" s="1"/>
      <c r="CSH14" s="1"/>
      <c r="CSI14" s="1"/>
      <c r="CSJ14" s="1"/>
      <c r="CSK14" s="1"/>
      <c r="CSL14" s="1"/>
      <c r="CSM14" s="1"/>
      <c r="CSN14" s="1"/>
      <c r="CSO14" s="1"/>
      <c r="CSP14" s="1"/>
      <c r="CSQ14" s="1"/>
      <c r="CSR14" s="1"/>
      <c r="CSS14" s="1"/>
      <c r="CST14" s="1"/>
      <c r="CSU14" s="1"/>
      <c r="CSV14" s="1"/>
      <c r="CSW14" s="1"/>
      <c r="CSX14" s="1"/>
      <c r="CSY14" s="1"/>
      <c r="CSZ14" s="1"/>
      <c r="CTA14" s="1"/>
      <c r="CTB14" s="1"/>
      <c r="CTC14" s="1"/>
      <c r="CTD14" s="1"/>
      <c r="CTE14" s="1"/>
      <c r="CTF14" s="1"/>
      <c r="CTG14" s="1"/>
      <c r="CTH14" s="1"/>
      <c r="CTI14" s="1"/>
      <c r="CTJ14" s="1"/>
      <c r="CTK14" s="1"/>
      <c r="CTL14" s="1"/>
      <c r="CTM14" s="1"/>
      <c r="CTN14" s="1"/>
      <c r="CTO14" s="1"/>
      <c r="CTP14" s="1"/>
      <c r="CTQ14" s="1"/>
      <c r="CTR14" s="1"/>
      <c r="CTS14" s="1"/>
      <c r="CTT14" s="1"/>
      <c r="CTU14" s="1"/>
      <c r="CTV14" s="1"/>
      <c r="CTW14" s="1"/>
      <c r="CTX14" s="1"/>
      <c r="CTY14" s="1"/>
      <c r="CTZ14" s="1"/>
      <c r="CUA14" s="1"/>
      <c r="CUB14" s="1"/>
      <c r="CUC14" s="1"/>
      <c r="CUD14" s="1"/>
      <c r="CUE14" s="1"/>
      <c r="CUF14" s="1"/>
      <c r="CUG14" s="1"/>
      <c r="CUH14" s="1"/>
      <c r="CUI14" s="1"/>
      <c r="CUJ14" s="1"/>
      <c r="CUK14" s="1"/>
      <c r="CUL14" s="1"/>
      <c r="CUM14" s="1"/>
      <c r="CUN14" s="1"/>
      <c r="CUO14" s="1"/>
      <c r="CUP14" s="1"/>
      <c r="CUQ14" s="1"/>
      <c r="CUR14" s="1"/>
      <c r="CUS14" s="1"/>
      <c r="CUT14" s="1"/>
      <c r="CUU14" s="1"/>
      <c r="CUV14" s="1"/>
      <c r="CUW14" s="1"/>
      <c r="CUX14" s="1"/>
      <c r="CUY14" s="1"/>
      <c r="CUZ14" s="1"/>
      <c r="CVA14" s="1"/>
      <c r="CVB14" s="1"/>
      <c r="CVC14" s="1"/>
      <c r="CVD14" s="1"/>
      <c r="CVE14" s="1"/>
      <c r="CVF14" s="1"/>
      <c r="CVG14" s="1"/>
      <c r="CVH14" s="1"/>
      <c r="CVI14" s="1"/>
      <c r="CVJ14" s="1"/>
      <c r="CVK14" s="1"/>
      <c r="CVL14" s="1"/>
      <c r="CVM14" s="1"/>
      <c r="CVN14" s="1"/>
      <c r="CVO14" s="1"/>
      <c r="CVP14" s="1"/>
      <c r="CVQ14" s="1"/>
      <c r="CVR14" s="1"/>
      <c r="CVS14" s="1"/>
      <c r="CVT14" s="1"/>
      <c r="CVU14" s="1"/>
      <c r="CVV14" s="1"/>
      <c r="CVW14" s="1"/>
      <c r="CVX14" s="1"/>
      <c r="CVY14" s="1"/>
      <c r="CVZ14" s="1"/>
      <c r="CWA14" s="1"/>
      <c r="CWB14" s="1"/>
      <c r="CWC14" s="1"/>
      <c r="CWD14" s="1"/>
      <c r="CWE14" s="1"/>
      <c r="CWF14" s="1"/>
      <c r="CWG14" s="1"/>
      <c r="CWH14" s="1"/>
      <c r="CWI14" s="1"/>
      <c r="CWJ14" s="1"/>
      <c r="CWK14" s="1"/>
      <c r="CWL14" s="1"/>
      <c r="CWM14" s="1"/>
      <c r="CWN14" s="1"/>
      <c r="CWO14" s="1"/>
      <c r="CWP14" s="1"/>
      <c r="CWQ14" s="1"/>
      <c r="CWR14" s="1"/>
      <c r="CWS14" s="1"/>
      <c r="CWT14" s="1"/>
      <c r="CWU14" s="1"/>
      <c r="CWV14" s="1"/>
      <c r="CWW14" s="1"/>
      <c r="CWX14" s="1"/>
      <c r="CWY14" s="1"/>
      <c r="CWZ14" s="1"/>
      <c r="CXA14" s="1"/>
      <c r="CXB14" s="1"/>
      <c r="CXC14" s="1"/>
      <c r="CXD14" s="1"/>
      <c r="CXE14" s="1"/>
      <c r="CXF14" s="1"/>
      <c r="CXG14" s="1"/>
      <c r="CXH14" s="1"/>
      <c r="CXI14" s="1"/>
      <c r="CXJ14" s="1"/>
      <c r="CXK14" s="1"/>
      <c r="CXL14" s="1"/>
      <c r="CXM14" s="1"/>
      <c r="CXN14" s="1"/>
      <c r="CXO14" s="1"/>
      <c r="CXP14" s="1"/>
      <c r="CXQ14" s="1"/>
      <c r="CXR14" s="1"/>
      <c r="CXS14" s="1"/>
      <c r="CXT14" s="1"/>
      <c r="CXU14" s="1"/>
      <c r="CXV14" s="1"/>
      <c r="CXW14" s="1"/>
      <c r="CXX14" s="1"/>
      <c r="CXY14" s="1"/>
      <c r="CXZ14" s="1"/>
      <c r="CYA14" s="1"/>
      <c r="CYB14" s="1"/>
      <c r="CYC14" s="1"/>
      <c r="CYD14" s="1"/>
      <c r="CYE14" s="1"/>
      <c r="CYF14" s="1"/>
      <c r="CYG14" s="1"/>
      <c r="CYH14" s="1"/>
      <c r="CYI14" s="1"/>
      <c r="CYJ14" s="1"/>
      <c r="CYK14" s="1"/>
      <c r="CYL14" s="1"/>
      <c r="CYM14" s="1"/>
      <c r="CYN14" s="1"/>
      <c r="CYO14" s="1"/>
      <c r="CYP14" s="1"/>
      <c r="CYQ14" s="1"/>
      <c r="CYR14" s="1"/>
      <c r="CYS14" s="1"/>
      <c r="CYT14" s="1"/>
      <c r="CYU14" s="1"/>
      <c r="CYV14" s="1"/>
      <c r="CYW14" s="1"/>
      <c r="CYX14" s="1"/>
      <c r="CYY14" s="1"/>
      <c r="CYZ14" s="1"/>
      <c r="CZA14" s="1"/>
      <c r="CZB14" s="1"/>
      <c r="CZC14" s="1"/>
      <c r="CZD14" s="1"/>
      <c r="CZE14" s="1"/>
      <c r="CZF14" s="1"/>
      <c r="CZG14" s="1"/>
      <c r="CZH14" s="1"/>
      <c r="CZI14" s="1"/>
      <c r="CZJ14" s="1"/>
      <c r="CZK14" s="1"/>
      <c r="CZL14" s="1"/>
      <c r="CZM14" s="1"/>
      <c r="CZN14" s="1"/>
      <c r="CZO14" s="1"/>
      <c r="CZP14" s="1"/>
      <c r="CZQ14" s="1"/>
      <c r="CZR14" s="1"/>
      <c r="CZS14" s="1"/>
      <c r="CZT14" s="1"/>
      <c r="CZU14" s="1"/>
      <c r="CZV14" s="1"/>
      <c r="CZW14" s="1"/>
      <c r="CZX14" s="1"/>
      <c r="CZY14" s="1"/>
      <c r="CZZ14" s="1"/>
      <c r="DAA14" s="1"/>
      <c r="DAB14" s="1"/>
      <c r="DAC14" s="1"/>
      <c r="DAD14" s="1"/>
      <c r="DAE14" s="1"/>
      <c r="DAF14" s="1"/>
      <c r="DAG14" s="1"/>
      <c r="DAH14" s="1"/>
      <c r="DAI14" s="1"/>
      <c r="DAJ14" s="1"/>
      <c r="DAK14" s="1"/>
      <c r="DAL14" s="1"/>
      <c r="DAM14" s="1"/>
      <c r="DAN14" s="1"/>
      <c r="DAO14" s="1"/>
      <c r="DAP14" s="1"/>
      <c r="DAQ14" s="1"/>
      <c r="DAR14" s="1"/>
      <c r="DAS14" s="1"/>
      <c r="DAT14" s="1"/>
      <c r="DAU14" s="1"/>
      <c r="DAV14" s="1"/>
      <c r="DAW14" s="1"/>
      <c r="DAX14" s="1"/>
      <c r="DAY14" s="1"/>
      <c r="DAZ14" s="1"/>
      <c r="DBA14" s="1"/>
      <c r="DBB14" s="1"/>
      <c r="DBC14" s="1"/>
      <c r="DBD14" s="1"/>
      <c r="DBE14" s="1"/>
      <c r="DBF14" s="1"/>
      <c r="DBG14" s="1"/>
      <c r="DBH14" s="1"/>
      <c r="DBI14" s="1"/>
      <c r="DBJ14" s="1"/>
      <c r="DBK14" s="1"/>
      <c r="DBL14" s="1"/>
      <c r="DBM14" s="1"/>
      <c r="DBN14" s="1"/>
      <c r="DBO14" s="1"/>
      <c r="DBP14" s="1"/>
      <c r="DBQ14" s="1"/>
      <c r="DBR14" s="1"/>
      <c r="DBS14" s="1"/>
      <c r="DBT14" s="1"/>
      <c r="DBU14" s="1"/>
      <c r="DBV14" s="1"/>
      <c r="DBW14" s="1"/>
      <c r="DBX14" s="1"/>
      <c r="DBY14" s="1"/>
      <c r="DBZ14" s="1"/>
      <c r="DCA14" s="1"/>
      <c r="DCB14" s="1"/>
      <c r="DCC14" s="1"/>
      <c r="DCD14" s="1"/>
      <c r="DCE14" s="1"/>
      <c r="DCF14" s="1"/>
      <c r="DCG14" s="1"/>
      <c r="DCH14" s="1"/>
      <c r="DCI14" s="1"/>
      <c r="DCJ14" s="1"/>
      <c r="DCK14" s="1"/>
      <c r="DCL14" s="1"/>
      <c r="DCM14" s="1"/>
      <c r="DCN14" s="1"/>
      <c r="DCO14" s="1"/>
      <c r="DCP14" s="1"/>
      <c r="DCQ14" s="1"/>
      <c r="DCR14" s="1"/>
      <c r="DCS14" s="1"/>
      <c r="DCT14" s="1"/>
      <c r="DCU14" s="1"/>
      <c r="DCV14" s="1"/>
      <c r="DCW14" s="1"/>
      <c r="DCX14" s="1"/>
      <c r="DCY14" s="1"/>
      <c r="DCZ14" s="1"/>
      <c r="DDA14" s="1"/>
      <c r="DDB14" s="1"/>
      <c r="DDC14" s="1"/>
      <c r="DDD14" s="1"/>
      <c r="DDE14" s="1"/>
      <c r="DDF14" s="1"/>
      <c r="DDG14" s="1"/>
      <c r="DDH14" s="1"/>
      <c r="DDI14" s="1"/>
      <c r="DDJ14" s="1"/>
      <c r="DDK14" s="1"/>
      <c r="DDL14" s="1"/>
      <c r="DDM14" s="1"/>
      <c r="DDN14" s="1"/>
      <c r="DDO14" s="1"/>
      <c r="DDP14" s="1"/>
      <c r="DDQ14" s="1"/>
      <c r="DDR14" s="1"/>
      <c r="DDS14" s="1"/>
      <c r="DDT14" s="1"/>
      <c r="DDU14" s="1"/>
      <c r="DDV14" s="1"/>
      <c r="DDW14" s="1"/>
      <c r="DDX14" s="1"/>
      <c r="DDY14" s="1"/>
      <c r="DDZ14" s="1"/>
      <c r="DEA14" s="1"/>
      <c r="DEB14" s="1"/>
      <c r="DEC14" s="1"/>
      <c r="DED14" s="1"/>
      <c r="DEE14" s="1"/>
      <c r="DEF14" s="1"/>
      <c r="DEG14" s="1"/>
      <c r="DEH14" s="1"/>
      <c r="DEI14" s="1"/>
      <c r="DEJ14" s="1"/>
      <c r="DEK14" s="1"/>
      <c r="DEL14" s="1"/>
      <c r="DEM14" s="1"/>
      <c r="DEN14" s="1"/>
      <c r="DEO14" s="1"/>
      <c r="DEP14" s="1"/>
      <c r="DEQ14" s="1"/>
      <c r="DER14" s="1"/>
      <c r="DES14" s="1"/>
      <c r="DET14" s="1"/>
      <c r="DEU14" s="1"/>
      <c r="DEV14" s="1"/>
      <c r="DEW14" s="1"/>
      <c r="DEX14" s="1"/>
      <c r="DEY14" s="1"/>
      <c r="DEZ14" s="1"/>
      <c r="DFA14" s="1"/>
      <c r="DFB14" s="1"/>
      <c r="DFC14" s="1"/>
      <c r="DFD14" s="1"/>
      <c r="DFE14" s="1"/>
      <c r="DFF14" s="1"/>
      <c r="DFG14" s="1"/>
      <c r="DFH14" s="1"/>
      <c r="DFI14" s="1"/>
      <c r="DFJ14" s="1"/>
      <c r="DFK14" s="1"/>
      <c r="DFL14" s="1"/>
      <c r="DFM14" s="1"/>
      <c r="DFN14" s="1"/>
      <c r="DFO14" s="1"/>
      <c r="DFP14" s="1"/>
      <c r="DFQ14" s="1"/>
      <c r="DFR14" s="1"/>
      <c r="DFS14" s="1"/>
      <c r="DFT14" s="1"/>
      <c r="DFU14" s="1"/>
      <c r="DFV14" s="1"/>
      <c r="DFW14" s="1"/>
      <c r="DFX14" s="1"/>
      <c r="DFY14" s="1"/>
      <c r="DFZ14" s="1"/>
      <c r="DGA14" s="1"/>
      <c r="DGB14" s="1"/>
      <c r="DGC14" s="1"/>
      <c r="DGD14" s="1"/>
      <c r="DGE14" s="1"/>
      <c r="DGF14" s="1"/>
      <c r="DGG14" s="1"/>
      <c r="DGH14" s="1"/>
      <c r="DGI14" s="1"/>
      <c r="DGJ14" s="1"/>
      <c r="DGK14" s="1"/>
      <c r="DGL14" s="1"/>
      <c r="DGM14" s="1"/>
      <c r="DGN14" s="1"/>
      <c r="DGO14" s="1"/>
      <c r="DGP14" s="1"/>
      <c r="DGQ14" s="1"/>
      <c r="DGR14" s="1"/>
      <c r="DGS14" s="1"/>
      <c r="DGT14" s="1"/>
      <c r="DGU14" s="1"/>
      <c r="DGV14" s="1"/>
      <c r="DGW14" s="1"/>
      <c r="DGX14" s="1"/>
      <c r="DGY14" s="1"/>
      <c r="DGZ14" s="1"/>
      <c r="DHA14" s="1"/>
      <c r="DHB14" s="1"/>
      <c r="DHC14" s="1"/>
      <c r="DHD14" s="1"/>
      <c r="DHE14" s="1"/>
      <c r="DHF14" s="1"/>
      <c r="DHG14" s="1"/>
      <c r="DHH14" s="1"/>
      <c r="DHI14" s="1"/>
      <c r="DHJ14" s="1"/>
      <c r="DHK14" s="1"/>
      <c r="DHL14" s="1"/>
      <c r="DHM14" s="1"/>
      <c r="DHN14" s="1"/>
      <c r="DHO14" s="1"/>
      <c r="DHP14" s="1"/>
      <c r="DHQ14" s="1"/>
      <c r="DHR14" s="1"/>
      <c r="DHS14" s="1"/>
      <c r="DHT14" s="1"/>
      <c r="DHU14" s="1"/>
      <c r="DHV14" s="1"/>
      <c r="DHW14" s="1"/>
      <c r="DHX14" s="1"/>
      <c r="DHY14" s="1"/>
      <c r="DHZ14" s="1"/>
      <c r="DIA14" s="1"/>
      <c r="DIB14" s="1"/>
      <c r="DIC14" s="1"/>
      <c r="DID14" s="1"/>
      <c r="DIE14" s="1"/>
      <c r="DIF14" s="1"/>
      <c r="DIG14" s="1"/>
      <c r="DIH14" s="1"/>
      <c r="DII14" s="1"/>
      <c r="DIJ14" s="1"/>
      <c r="DIK14" s="1"/>
      <c r="DIL14" s="1"/>
      <c r="DIM14" s="1"/>
      <c r="DIN14" s="1"/>
      <c r="DIO14" s="1"/>
      <c r="DIP14" s="1"/>
      <c r="DIQ14" s="1"/>
      <c r="DIR14" s="1"/>
      <c r="DIS14" s="1"/>
      <c r="DIT14" s="1"/>
      <c r="DIU14" s="1"/>
      <c r="DIV14" s="1"/>
      <c r="DIW14" s="1"/>
      <c r="DIX14" s="1"/>
      <c r="DIY14" s="1"/>
      <c r="DIZ14" s="1"/>
      <c r="DJA14" s="1"/>
      <c r="DJB14" s="1"/>
      <c r="DJC14" s="1"/>
      <c r="DJD14" s="1"/>
      <c r="DJE14" s="1"/>
      <c r="DJF14" s="1"/>
      <c r="DJG14" s="1"/>
      <c r="DJH14" s="1"/>
      <c r="DJI14" s="1"/>
      <c r="DJJ14" s="1"/>
      <c r="DJK14" s="1"/>
      <c r="DJL14" s="1"/>
      <c r="DJM14" s="1"/>
      <c r="DJN14" s="1"/>
      <c r="DJO14" s="1"/>
      <c r="DJP14" s="1"/>
      <c r="DJQ14" s="1"/>
      <c r="DJR14" s="1"/>
      <c r="DJS14" s="1"/>
      <c r="DJT14" s="1"/>
      <c r="DJU14" s="1"/>
      <c r="DJV14" s="1"/>
      <c r="DJW14" s="1"/>
      <c r="DJX14" s="1"/>
      <c r="DJY14" s="1"/>
      <c r="DJZ14" s="1"/>
      <c r="DKA14" s="1"/>
      <c r="DKB14" s="1"/>
      <c r="DKC14" s="1"/>
      <c r="DKD14" s="1"/>
      <c r="DKE14" s="1"/>
      <c r="DKF14" s="1"/>
      <c r="DKG14" s="1"/>
      <c r="DKH14" s="1"/>
      <c r="DKI14" s="1"/>
      <c r="DKJ14" s="1"/>
      <c r="DKK14" s="1"/>
      <c r="DKL14" s="1"/>
      <c r="DKM14" s="1"/>
      <c r="DKN14" s="1"/>
      <c r="DKO14" s="1"/>
      <c r="DKP14" s="1"/>
      <c r="DKQ14" s="1"/>
      <c r="DKR14" s="1"/>
      <c r="DKS14" s="1"/>
      <c r="DKT14" s="1"/>
      <c r="DKU14" s="1"/>
      <c r="DKV14" s="1"/>
      <c r="DKW14" s="1"/>
      <c r="DKX14" s="1"/>
      <c r="DKY14" s="1"/>
      <c r="DKZ14" s="1"/>
      <c r="DLA14" s="1"/>
      <c r="DLB14" s="1"/>
      <c r="DLC14" s="1"/>
      <c r="DLD14" s="1"/>
      <c r="DLE14" s="1"/>
      <c r="DLF14" s="1"/>
      <c r="DLG14" s="1"/>
      <c r="DLH14" s="1"/>
      <c r="DLI14" s="1"/>
      <c r="DLJ14" s="1"/>
      <c r="DLK14" s="1"/>
      <c r="DLL14" s="1"/>
      <c r="DLM14" s="1"/>
      <c r="DLN14" s="1"/>
      <c r="DLO14" s="1"/>
      <c r="DLP14" s="1"/>
      <c r="DLQ14" s="1"/>
      <c r="DLR14" s="1"/>
      <c r="DLS14" s="1"/>
      <c r="DLT14" s="1"/>
      <c r="DLU14" s="1"/>
      <c r="DLV14" s="1"/>
      <c r="DLW14" s="1"/>
      <c r="DLX14" s="1"/>
      <c r="DLY14" s="1"/>
      <c r="DLZ14" s="1"/>
      <c r="DMA14" s="1"/>
      <c r="DMB14" s="1"/>
      <c r="DMC14" s="1"/>
      <c r="DMD14" s="1"/>
      <c r="DME14" s="1"/>
      <c r="DMF14" s="1"/>
      <c r="DMG14" s="1"/>
      <c r="DMH14" s="1"/>
      <c r="DMI14" s="1"/>
      <c r="DMJ14" s="1"/>
      <c r="DMK14" s="1"/>
      <c r="DML14" s="1"/>
      <c r="DMM14" s="1"/>
      <c r="DMN14" s="1"/>
      <c r="DMO14" s="1"/>
      <c r="DMP14" s="1"/>
      <c r="DMQ14" s="1"/>
      <c r="DMR14" s="1"/>
      <c r="DMS14" s="1"/>
      <c r="DMT14" s="1"/>
      <c r="DMU14" s="1"/>
      <c r="DMV14" s="1"/>
      <c r="DMW14" s="1"/>
      <c r="DMX14" s="1"/>
      <c r="DMY14" s="1"/>
      <c r="DMZ14" s="1"/>
      <c r="DNA14" s="1"/>
      <c r="DNB14" s="1"/>
      <c r="DNC14" s="1"/>
      <c r="DND14" s="1"/>
      <c r="DNE14" s="1"/>
      <c r="DNF14" s="1"/>
      <c r="DNG14" s="1"/>
      <c r="DNH14" s="1"/>
      <c r="DNI14" s="1"/>
      <c r="DNJ14" s="1"/>
      <c r="DNK14" s="1"/>
      <c r="DNL14" s="1"/>
      <c r="DNM14" s="1"/>
      <c r="DNN14" s="1"/>
      <c r="DNO14" s="1"/>
      <c r="DNP14" s="1"/>
      <c r="DNQ14" s="1"/>
      <c r="DNR14" s="1"/>
      <c r="DNS14" s="1"/>
      <c r="DNT14" s="1"/>
      <c r="DNU14" s="1"/>
      <c r="DNV14" s="1"/>
      <c r="DNW14" s="1"/>
      <c r="DNX14" s="1"/>
      <c r="DNY14" s="1"/>
      <c r="DNZ14" s="1"/>
      <c r="DOA14" s="1"/>
      <c r="DOB14" s="1"/>
      <c r="DOC14" s="1"/>
      <c r="DOD14" s="1"/>
      <c r="DOE14" s="1"/>
      <c r="DOF14" s="1"/>
      <c r="DOG14" s="1"/>
      <c r="DOH14" s="1"/>
      <c r="DOI14" s="1"/>
      <c r="DOJ14" s="1"/>
      <c r="DOK14" s="1"/>
      <c r="DOL14" s="1"/>
      <c r="DOM14" s="1"/>
      <c r="DON14" s="1"/>
      <c r="DOO14" s="1"/>
      <c r="DOP14" s="1"/>
      <c r="DOQ14" s="1"/>
      <c r="DOR14" s="1"/>
      <c r="DOS14" s="1"/>
      <c r="DOT14" s="1"/>
      <c r="DOU14" s="1"/>
      <c r="DOV14" s="1"/>
      <c r="DOW14" s="1"/>
      <c r="DOX14" s="1"/>
      <c r="DOY14" s="1"/>
      <c r="DOZ14" s="1"/>
      <c r="DPA14" s="1"/>
      <c r="DPB14" s="1"/>
      <c r="DPC14" s="1"/>
      <c r="DPD14" s="1"/>
      <c r="DPE14" s="1"/>
      <c r="DPF14" s="1"/>
      <c r="DPG14" s="1"/>
      <c r="DPH14" s="1"/>
      <c r="DPI14" s="1"/>
      <c r="DPJ14" s="1"/>
      <c r="DPK14" s="1"/>
      <c r="DPL14" s="1"/>
      <c r="DPM14" s="1"/>
      <c r="DPN14" s="1"/>
      <c r="DPO14" s="1"/>
      <c r="DPP14" s="1"/>
      <c r="DPQ14" s="1"/>
      <c r="DPR14" s="1"/>
      <c r="DPS14" s="1"/>
      <c r="DPT14" s="1"/>
      <c r="DPU14" s="1"/>
      <c r="DPV14" s="1"/>
      <c r="DPW14" s="1"/>
      <c r="DPX14" s="1"/>
      <c r="DPY14" s="1"/>
      <c r="DPZ14" s="1"/>
      <c r="DQA14" s="1"/>
      <c r="DQB14" s="1"/>
      <c r="DQC14" s="1"/>
      <c r="DQD14" s="1"/>
      <c r="DQE14" s="1"/>
      <c r="DQF14" s="1"/>
      <c r="DQG14" s="1"/>
      <c r="DQH14" s="1"/>
      <c r="DQI14" s="1"/>
      <c r="DQJ14" s="1"/>
      <c r="DQK14" s="1"/>
      <c r="DQL14" s="1"/>
      <c r="DQM14" s="1"/>
      <c r="DQN14" s="1"/>
      <c r="DQO14" s="1"/>
      <c r="DQP14" s="1"/>
      <c r="DQQ14" s="1"/>
      <c r="DQR14" s="1"/>
      <c r="DQS14" s="1"/>
      <c r="DQT14" s="1"/>
      <c r="DQU14" s="1"/>
      <c r="DQV14" s="1"/>
      <c r="DQW14" s="1"/>
      <c r="DQX14" s="1"/>
      <c r="DQY14" s="1"/>
      <c r="DQZ14" s="1"/>
      <c r="DRA14" s="1"/>
      <c r="DRB14" s="1"/>
      <c r="DRC14" s="1"/>
      <c r="DRD14" s="1"/>
      <c r="DRE14" s="1"/>
      <c r="DRF14" s="1"/>
      <c r="DRG14" s="1"/>
      <c r="DRH14" s="1"/>
      <c r="DRI14" s="1"/>
      <c r="DRJ14" s="1"/>
      <c r="DRK14" s="1"/>
      <c r="DRL14" s="1"/>
      <c r="DRM14" s="1"/>
      <c r="DRN14" s="1"/>
      <c r="DRO14" s="1"/>
      <c r="DRP14" s="1"/>
      <c r="DRQ14" s="1"/>
      <c r="DRR14" s="1"/>
      <c r="DRS14" s="1"/>
      <c r="DRT14" s="1"/>
      <c r="DRU14" s="1"/>
      <c r="DRV14" s="1"/>
      <c r="DRW14" s="1"/>
      <c r="DRX14" s="1"/>
      <c r="DRY14" s="1"/>
      <c r="DRZ14" s="1"/>
      <c r="DSA14" s="1"/>
      <c r="DSB14" s="1"/>
      <c r="DSC14" s="1"/>
      <c r="DSD14" s="1"/>
      <c r="DSE14" s="1"/>
      <c r="DSF14" s="1"/>
      <c r="DSG14" s="1"/>
      <c r="DSH14" s="1"/>
      <c r="DSI14" s="1"/>
      <c r="DSJ14" s="1"/>
      <c r="DSK14" s="1"/>
      <c r="DSL14" s="1"/>
      <c r="DSM14" s="1"/>
      <c r="DSN14" s="1"/>
      <c r="DSO14" s="1"/>
      <c r="DSP14" s="1"/>
      <c r="DSQ14" s="1"/>
      <c r="DSR14" s="1"/>
      <c r="DSS14" s="1"/>
      <c r="DST14" s="1"/>
      <c r="DSU14" s="1"/>
      <c r="DSV14" s="1"/>
      <c r="DSW14" s="1"/>
      <c r="DSX14" s="1"/>
      <c r="DSY14" s="1"/>
      <c r="DSZ14" s="1"/>
      <c r="DTA14" s="1"/>
      <c r="DTB14" s="1"/>
      <c r="DTC14" s="1"/>
      <c r="DTD14" s="1"/>
      <c r="DTE14" s="1"/>
      <c r="DTF14" s="1"/>
      <c r="DTG14" s="1"/>
      <c r="DTH14" s="1"/>
      <c r="DTI14" s="1"/>
      <c r="DTJ14" s="1"/>
      <c r="DTK14" s="1"/>
      <c r="DTL14" s="1"/>
      <c r="DTM14" s="1"/>
      <c r="DTN14" s="1"/>
      <c r="DTO14" s="1"/>
      <c r="DTP14" s="1"/>
      <c r="DTQ14" s="1"/>
      <c r="DTR14" s="1"/>
      <c r="DTS14" s="1"/>
      <c r="DTT14" s="1"/>
      <c r="DTU14" s="1"/>
      <c r="DTV14" s="1"/>
      <c r="DTW14" s="1"/>
      <c r="DTX14" s="1"/>
      <c r="DTY14" s="1"/>
      <c r="DTZ14" s="1"/>
      <c r="DUA14" s="1"/>
      <c r="DUB14" s="1"/>
      <c r="DUC14" s="1"/>
      <c r="DUD14" s="1"/>
      <c r="DUE14" s="1"/>
      <c r="DUF14" s="1"/>
      <c r="DUG14" s="1"/>
      <c r="DUH14" s="1"/>
      <c r="DUI14" s="1"/>
      <c r="DUJ14" s="1"/>
      <c r="DUK14" s="1"/>
      <c r="DUL14" s="1"/>
      <c r="DUM14" s="1"/>
      <c r="DUN14" s="1"/>
      <c r="DUO14" s="1"/>
      <c r="DUP14" s="1"/>
      <c r="DUQ14" s="1"/>
      <c r="DUR14" s="1"/>
      <c r="DUS14" s="1"/>
      <c r="DUT14" s="1"/>
      <c r="DUU14" s="1"/>
      <c r="DUV14" s="1"/>
      <c r="DUW14" s="1"/>
      <c r="DUX14" s="1"/>
      <c r="DUY14" s="1"/>
      <c r="DUZ14" s="1"/>
      <c r="DVA14" s="1"/>
      <c r="DVB14" s="1"/>
      <c r="DVC14" s="1"/>
      <c r="DVD14" s="1"/>
      <c r="DVE14" s="1"/>
      <c r="DVF14" s="1"/>
      <c r="DVG14" s="1"/>
      <c r="DVH14" s="1"/>
      <c r="DVI14" s="1"/>
      <c r="DVJ14" s="1"/>
      <c r="DVK14" s="1"/>
      <c r="DVL14" s="1"/>
      <c r="DVM14" s="1"/>
      <c r="DVN14" s="1"/>
      <c r="DVO14" s="1"/>
      <c r="DVP14" s="1"/>
      <c r="DVQ14" s="1"/>
      <c r="DVR14" s="1"/>
      <c r="DVS14" s="1"/>
      <c r="DVT14" s="1"/>
      <c r="DVU14" s="1"/>
      <c r="DVV14" s="1"/>
      <c r="DVW14" s="1"/>
      <c r="DVX14" s="1"/>
      <c r="DVY14" s="1"/>
      <c r="DVZ14" s="1"/>
      <c r="DWA14" s="1"/>
      <c r="DWB14" s="1"/>
      <c r="DWC14" s="1"/>
      <c r="DWD14" s="1"/>
      <c r="DWE14" s="1"/>
      <c r="DWF14" s="1"/>
      <c r="DWG14" s="1"/>
      <c r="DWH14" s="1"/>
      <c r="DWI14" s="1"/>
      <c r="DWJ14" s="1"/>
      <c r="DWK14" s="1"/>
      <c r="DWL14" s="1"/>
      <c r="DWM14" s="1"/>
      <c r="DWN14" s="1"/>
      <c r="DWO14" s="1"/>
      <c r="DWP14" s="1"/>
      <c r="DWQ14" s="1"/>
      <c r="DWR14" s="1"/>
      <c r="DWS14" s="1"/>
      <c r="DWT14" s="1"/>
      <c r="DWU14" s="1"/>
      <c r="DWV14" s="1"/>
      <c r="DWW14" s="1"/>
      <c r="DWX14" s="1"/>
      <c r="DWY14" s="1"/>
      <c r="DWZ14" s="1"/>
      <c r="DXA14" s="1"/>
      <c r="DXB14" s="1"/>
      <c r="DXC14" s="1"/>
      <c r="DXD14" s="1"/>
      <c r="DXE14" s="1"/>
      <c r="DXF14" s="1"/>
      <c r="DXG14" s="1"/>
      <c r="DXH14" s="1"/>
      <c r="DXI14" s="1"/>
      <c r="DXJ14" s="1"/>
      <c r="DXK14" s="1"/>
      <c r="DXL14" s="1"/>
      <c r="DXM14" s="1"/>
      <c r="DXN14" s="1"/>
      <c r="DXO14" s="1"/>
      <c r="DXP14" s="1"/>
      <c r="DXQ14" s="1"/>
      <c r="DXR14" s="1"/>
      <c r="DXS14" s="1"/>
      <c r="DXT14" s="1"/>
      <c r="DXU14" s="1"/>
      <c r="DXV14" s="1"/>
      <c r="DXW14" s="1"/>
      <c r="DXX14" s="1"/>
      <c r="DXY14" s="1"/>
      <c r="DXZ14" s="1"/>
      <c r="DYA14" s="1"/>
      <c r="DYB14" s="1"/>
      <c r="DYC14" s="1"/>
      <c r="DYD14" s="1"/>
      <c r="DYE14" s="1"/>
      <c r="DYF14" s="1"/>
      <c r="DYG14" s="1"/>
      <c r="DYH14" s="1"/>
      <c r="DYI14" s="1"/>
      <c r="DYJ14" s="1"/>
      <c r="DYK14" s="1"/>
      <c r="DYL14" s="1"/>
      <c r="DYM14" s="1"/>
      <c r="DYN14" s="1"/>
      <c r="DYO14" s="1"/>
      <c r="DYP14" s="1"/>
      <c r="DYQ14" s="1"/>
      <c r="DYR14" s="1"/>
      <c r="DYS14" s="1"/>
      <c r="DYT14" s="1"/>
      <c r="DYU14" s="1"/>
      <c r="DYV14" s="1"/>
      <c r="DYW14" s="1"/>
      <c r="DYX14" s="1"/>
      <c r="DYY14" s="1"/>
      <c r="DYZ14" s="1"/>
      <c r="DZA14" s="1"/>
      <c r="DZB14" s="1"/>
      <c r="DZC14" s="1"/>
      <c r="DZD14" s="1"/>
      <c r="DZE14" s="1"/>
      <c r="DZF14" s="1"/>
      <c r="DZG14" s="1"/>
      <c r="DZH14" s="1"/>
      <c r="DZI14" s="1"/>
      <c r="DZJ14" s="1"/>
      <c r="DZK14" s="1"/>
      <c r="DZL14" s="1"/>
      <c r="DZM14" s="1"/>
      <c r="DZN14" s="1"/>
      <c r="DZO14" s="1"/>
      <c r="DZP14" s="1"/>
      <c r="DZQ14" s="1"/>
      <c r="DZR14" s="1"/>
      <c r="DZS14" s="1"/>
      <c r="DZT14" s="1"/>
      <c r="DZU14" s="1"/>
      <c r="DZV14" s="1"/>
      <c r="DZW14" s="1"/>
      <c r="DZX14" s="1"/>
      <c r="DZY14" s="1"/>
      <c r="DZZ14" s="1"/>
      <c r="EAA14" s="1"/>
      <c r="EAB14" s="1"/>
      <c r="EAC14" s="1"/>
      <c r="EAD14" s="1"/>
      <c r="EAE14" s="1"/>
      <c r="EAF14" s="1"/>
      <c r="EAG14" s="1"/>
      <c r="EAH14" s="1"/>
      <c r="EAI14" s="1"/>
      <c r="EAJ14" s="1"/>
      <c r="EAK14" s="1"/>
      <c r="EAL14" s="1"/>
      <c r="EAM14" s="1"/>
      <c r="EAN14" s="1"/>
      <c r="EAO14" s="1"/>
      <c r="EAP14" s="1"/>
      <c r="EAQ14" s="1"/>
      <c r="EAR14" s="1"/>
      <c r="EAS14" s="1"/>
      <c r="EAT14" s="1"/>
      <c r="EAU14" s="1"/>
      <c r="EAV14" s="1"/>
      <c r="EAW14" s="1"/>
      <c r="EAX14" s="1"/>
      <c r="EAY14" s="1"/>
      <c r="EAZ14" s="1"/>
      <c r="EBA14" s="1"/>
      <c r="EBB14" s="1"/>
      <c r="EBC14" s="1"/>
      <c r="EBD14" s="1"/>
      <c r="EBE14" s="1"/>
      <c r="EBF14" s="1"/>
      <c r="EBG14" s="1"/>
      <c r="EBH14" s="1"/>
      <c r="EBI14" s="1"/>
      <c r="EBJ14" s="1"/>
      <c r="EBK14" s="1"/>
      <c r="EBL14" s="1"/>
      <c r="EBM14" s="1"/>
      <c r="EBN14" s="1"/>
      <c r="EBO14" s="1"/>
      <c r="EBP14" s="1"/>
      <c r="EBQ14" s="1"/>
      <c r="EBR14" s="1"/>
      <c r="EBS14" s="1"/>
      <c r="EBT14" s="1"/>
      <c r="EBU14" s="1"/>
      <c r="EBV14" s="1"/>
      <c r="EBW14" s="1"/>
      <c r="EBX14" s="1"/>
      <c r="EBY14" s="1"/>
      <c r="EBZ14" s="1"/>
      <c r="ECA14" s="1"/>
      <c r="ECB14" s="1"/>
      <c r="ECC14" s="1"/>
      <c r="ECD14" s="1"/>
      <c r="ECE14" s="1"/>
      <c r="ECF14" s="1"/>
      <c r="ECG14" s="1"/>
      <c r="ECH14" s="1"/>
      <c r="ECI14" s="1"/>
      <c r="ECJ14" s="1"/>
      <c r="ECK14" s="1"/>
      <c r="ECL14" s="1"/>
      <c r="ECM14" s="1"/>
      <c r="ECN14" s="1"/>
      <c r="ECO14" s="1"/>
      <c r="ECP14" s="1"/>
      <c r="ECQ14" s="1"/>
      <c r="ECR14" s="1"/>
      <c r="ECS14" s="1"/>
      <c r="ECT14" s="1"/>
      <c r="ECU14" s="1"/>
      <c r="ECV14" s="1"/>
      <c r="ECW14" s="1"/>
      <c r="ECX14" s="1"/>
      <c r="ECY14" s="1"/>
      <c r="ECZ14" s="1"/>
      <c r="EDA14" s="1"/>
      <c r="EDB14" s="1"/>
      <c r="EDC14" s="1"/>
      <c r="EDD14" s="1"/>
      <c r="EDE14" s="1"/>
      <c r="EDF14" s="1"/>
      <c r="EDG14" s="1"/>
      <c r="EDH14" s="1"/>
      <c r="EDI14" s="1"/>
      <c r="EDJ14" s="1"/>
      <c r="EDK14" s="1"/>
      <c r="EDL14" s="1"/>
      <c r="EDM14" s="1"/>
      <c r="EDN14" s="1"/>
      <c r="EDO14" s="1"/>
      <c r="EDP14" s="1"/>
      <c r="EDQ14" s="1"/>
      <c r="EDR14" s="1"/>
      <c r="EDS14" s="1"/>
      <c r="EDT14" s="1"/>
      <c r="EDU14" s="1"/>
      <c r="EDV14" s="1"/>
      <c r="EDW14" s="1"/>
      <c r="EDX14" s="1"/>
      <c r="EDY14" s="1"/>
      <c r="EDZ14" s="1"/>
      <c r="EEA14" s="1"/>
      <c r="EEB14" s="1"/>
      <c r="EEC14" s="1"/>
      <c r="EED14" s="1"/>
      <c r="EEE14" s="1"/>
      <c r="EEF14" s="1"/>
      <c r="EEG14" s="1"/>
      <c r="EEH14" s="1"/>
      <c r="EEI14" s="1"/>
      <c r="EEJ14" s="1"/>
      <c r="EEK14" s="1"/>
      <c r="EEL14" s="1"/>
      <c r="EEM14" s="1"/>
      <c r="EEN14" s="1"/>
      <c r="EEO14" s="1"/>
      <c r="EEP14" s="1"/>
      <c r="EEQ14" s="1"/>
      <c r="EER14" s="1"/>
      <c r="EES14" s="1"/>
      <c r="EET14" s="1"/>
      <c r="EEU14" s="1"/>
      <c r="EEV14" s="1"/>
      <c r="EEW14" s="1"/>
      <c r="EEX14" s="1"/>
      <c r="EEY14" s="1"/>
      <c r="EEZ14" s="1"/>
      <c r="EFA14" s="1"/>
      <c r="EFB14" s="1"/>
      <c r="EFC14" s="1"/>
      <c r="EFD14" s="1"/>
      <c r="EFE14" s="1"/>
      <c r="EFF14" s="1"/>
      <c r="EFG14" s="1"/>
      <c r="EFH14" s="1"/>
      <c r="EFI14" s="1"/>
      <c r="EFJ14" s="1"/>
      <c r="EFK14" s="1"/>
      <c r="EFL14" s="1"/>
      <c r="EFM14" s="1"/>
      <c r="EFN14" s="1"/>
      <c r="EFO14" s="1"/>
      <c r="EFP14" s="1"/>
      <c r="EFQ14" s="1"/>
      <c r="EFR14" s="1"/>
      <c r="EFS14" s="1"/>
      <c r="EFT14" s="1"/>
      <c r="EFU14" s="1"/>
      <c r="EFV14" s="1"/>
      <c r="EFW14" s="1"/>
      <c r="EFX14" s="1"/>
      <c r="EFY14" s="1"/>
      <c r="EFZ14" s="1"/>
      <c r="EGA14" s="1"/>
      <c r="EGB14" s="1"/>
      <c r="EGC14" s="1"/>
      <c r="EGD14" s="1"/>
      <c r="EGE14" s="1"/>
      <c r="EGF14" s="1"/>
      <c r="EGG14" s="1"/>
      <c r="EGH14" s="1"/>
      <c r="EGI14" s="1"/>
      <c r="EGJ14" s="1"/>
      <c r="EGK14" s="1"/>
      <c r="EGL14" s="1"/>
      <c r="EGM14" s="1"/>
      <c r="EGN14" s="1"/>
      <c r="EGO14" s="1"/>
      <c r="EGP14" s="1"/>
      <c r="EGQ14" s="1"/>
      <c r="EGR14" s="1"/>
      <c r="EGS14" s="1"/>
      <c r="EGT14" s="1"/>
      <c r="EGU14" s="1"/>
      <c r="EGV14" s="1"/>
      <c r="EGW14" s="1"/>
      <c r="EGX14" s="1"/>
      <c r="EGY14" s="1"/>
      <c r="EGZ14" s="1"/>
      <c r="EHA14" s="1"/>
      <c r="EHB14" s="1"/>
      <c r="EHC14" s="1"/>
      <c r="EHD14" s="1"/>
      <c r="EHE14" s="1"/>
      <c r="EHF14" s="1"/>
      <c r="EHG14" s="1"/>
      <c r="EHH14" s="1"/>
      <c r="EHI14" s="1"/>
      <c r="EHJ14" s="1"/>
      <c r="EHK14" s="1"/>
      <c r="EHL14" s="1"/>
      <c r="EHM14" s="1"/>
      <c r="EHN14" s="1"/>
      <c r="EHO14" s="1"/>
      <c r="EHP14" s="1"/>
      <c r="EHQ14" s="1"/>
      <c r="EHR14" s="1"/>
      <c r="EHS14" s="1"/>
      <c r="EHT14" s="1"/>
      <c r="EHU14" s="1"/>
      <c r="EHV14" s="1"/>
      <c r="EHW14" s="1"/>
      <c r="EHX14" s="1"/>
      <c r="EHY14" s="1"/>
      <c r="EHZ14" s="1"/>
      <c r="EIA14" s="1"/>
      <c r="EIB14" s="1"/>
      <c r="EIC14" s="1"/>
      <c r="EID14" s="1"/>
      <c r="EIE14" s="1"/>
      <c r="EIF14" s="1"/>
      <c r="EIG14" s="1"/>
      <c r="EIH14" s="1"/>
      <c r="EII14" s="1"/>
      <c r="EIJ14" s="1"/>
      <c r="EIK14" s="1"/>
      <c r="EIL14" s="1"/>
      <c r="EIM14" s="1"/>
      <c r="EIN14" s="1"/>
      <c r="EIO14" s="1"/>
      <c r="EIP14" s="1"/>
      <c r="EIQ14" s="1"/>
      <c r="EIR14" s="1"/>
      <c r="EIS14" s="1"/>
      <c r="EIT14" s="1"/>
      <c r="EIU14" s="1"/>
      <c r="EIV14" s="1"/>
      <c r="EIW14" s="1"/>
      <c r="EIX14" s="1"/>
      <c r="EIY14" s="1"/>
      <c r="EIZ14" s="1"/>
      <c r="EJA14" s="1"/>
      <c r="EJB14" s="1"/>
      <c r="EJC14" s="1"/>
      <c r="EJD14" s="1"/>
      <c r="EJE14" s="1"/>
      <c r="EJF14" s="1"/>
      <c r="EJG14" s="1"/>
      <c r="EJH14" s="1"/>
      <c r="EJI14" s="1"/>
      <c r="EJJ14" s="1"/>
      <c r="EJK14" s="1"/>
      <c r="EJL14" s="1"/>
      <c r="EJM14" s="1"/>
      <c r="EJN14" s="1"/>
      <c r="EJO14" s="1"/>
      <c r="EJP14" s="1"/>
      <c r="EJQ14" s="1"/>
      <c r="EJR14" s="1"/>
      <c r="EJS14" s="1"/>
      <c r="EJT14" s="1"/>
      <c r="EJU14" s="1"/>
      <c r="EJV14" s="1"/>
      <c r="EJW14" s="1"/>
      <c r="EJX14" s="1"/>
      <c r="EJY14" s="1"/>
      <c r="EJZ14" s="1"/>
      <c r="EKA14" s="1"/>
      <c r="EKB14" s="1"/>
      <c r="EKC14" s="1"/>
      <c r="EKD14" s="1"/>
      <c r="EKE14" s="1"/>
      <c r="EKF14" s="1"/>
      <c r="EKG14" s="1"/>
      <c r="EKH14" s="1"/>
      <c r="EKI14" s="1"/>
      <c r="EKJ14" s="1"/>
      <c r="EKK14" s="1"/>
      <c r="EKL14" s="1"/>
      <c r="EKM14" s="1"/>
      <c r="EKN14" s="1"/>
      <c r="EKO14" s="1"/>
      <c r="EKP14" s="1"/>
      <c r="EKQ14" s="1"/>
      <c r="EKR14" s="1"/>
      <c r="EKS14" s="1"/>
      <c r="EKT14" s="1"/>
      <c r="EKU14" s="1"/>
      <c r="EKV14" s="1"/>
      <c r="EKW14" s="1"/>
      <c r="EKX14" s="1"/>
      <c r="EKY14" s="1"/>
      <c r="EKZ14" s="1"/>
      <c r="ELA14" s="1"/>
      <c r="ELB14" s="1"/>
      <c r="ELC14" s="1"/>
      <c r="ELD14" s="1"/>
      <c r="ELE14" s="1"/>
      <c r="ELF14" s="1"/>
      <c r="ELG14" s="1"/>
      <c r="ELH14" s="1"/>
      <c r="ELI14" s="1"/>
      <c r="ELJ14" s="1"/>
      <c r="ELK14" s="1"/>
      <c r="ELL14" s="1"/>
      <c r="ELM14" s="1"/>
      <c r="ELN14" s="1"/>
      <c r="ELO14" s="1"/>
      <c r="ELP14" s="1"/>
      <c r="ELQ14" s="1"/>
      <c r="ELR14" s="1"/>
      <c r="ELS14" s="1"/>
      <c r="ELT14" s="1"/>
      <c r="ELU14" s="1"/>
      <c r="ELV14" s="1"/>
      <c r="ELW14" s="1"/>
      <c r="ELX14" s="1"/>
      <c r="ELY14" s="1"/>
      <c r="ELZ14" s="1"/>
      <c r="EMA14" s="1"/>
      <c r="EMB14" s="1"/>
      <c r="EMC14" s="1"/>
      <c r="EMD14" s="1"/>
      <c r="EME14" s="1"/>
      <c r="EMF14" s="1"/>
      <c r="EMG14" s="1"/>
      <c r="EMH14" s="1"/>
      <c r="EMI14" s="1"/>
      <c r="EMJ14" s="1"/>
      <c r="EMK14" s="1"/>
      <c r="EML14" s="1"/>
      <c r="EMM14" s="1"/>
      <c r="EMN14" s="1"/>
      <c r="EMO14" s="1"/>
      <c r="EMP14" s="1"/>
      <c r="EMQ14" s="1"/>
      <c r="EMR14" s="1"/>
      <c r="EMS14" s="1"/>
      <c r="EMT14" s="1"/>
      <c r="EMU14" s="1"/>
      <c r="EMV14" s="1"/>
      <c r="EMW14" s="1"/>
      <c r="EMX14" s="1"/>
      <c r="EMY14" s="1"/>
      <c r="EMZ14" s="1"/>
      <c r="ENA14" s="1"/>
      <c r="ENB14" s="1"/>
      <c r="ENC14" s="1"/>
      <c r="END14" s="1"/>
      <c r="ENE14" s="1"/>
      <c r="ENF14" s="1"/>
      <c r="ENG14" s="1"/>
      <c r="ENH14" s="1"/>
      <c r="ENI14" s="1"/>
      <c r="ENJ14" s="1"/>
      <c r="ENK14" s="1"/>
      <c r="ENL14" s="1"/>
      <c r="ENM14" s="1"/>
      <c r="ENN14" s="1"/>
      <c r="ENO14" s="1"/>
      <c r="ENP14" s="1"/>
      <c r="ENQ14" s="1"/>
      <c r="ENR14" s="1"/>
      <c r="ENS14" s="1"/>
      <c r="ENT14" s="1"/>
      <c r="ENU14" s="1"/>
      <c r="ENV14" s="1"/>
      <c r="ENW14" s="1"/>
      <c r="ENX14" s="1"/>
      <c r="ENY14" s="1"/>
      <c r="ENZ14" s="1"/>
      <c r="EOA14" s="1"/>
      <c r="EOB14" s="1"/>
      <c r="EOC14" s="1"/>
      <c r="EOD14" s="1"/>
      <c r="EOE14" s="1"/>
      <c r="EOF14" s="1"/>
      <c r="EOG14" s="1"/>
      <c r="EOH14" s="1"/>
      <c r="EOI14" s="1"/>
      <c r="EOJ14" s="1"/>
      <c r="EOK14" s="1"/>
      <c r="EOL14" s="1"/>
      <c r="EOM14" s="1"/>
      <c r="EON14" s="1"/>
      <c r="EOO14" s="1"/>
      <c r="EOP14" s="1"/>
      <c r="EOQ14" s="1"/>
      <c r="EOR14" s="1"/>
      <c r="EOS14" s="1"/>
      <c r="EOT14" s="1"/>
      <c r="EOU14" s="1"/>
      <c r="EOV14" s="1"/>
      <c r="EOW14" s="1"/>
      <c r="EOX14" s="1"/>
      <c r="EOY14" s="1"/>
      <c r="EOZ14" s="1"/>
      <c r="EPA14" s="1"/>
      <c r="EPB14" s="1"/>
      <c r="EPC14" s="1"/>
      <c r="EPD14" s="1"/>
      <c r="EPE14" s="1"/>
      <c r="EPF14" s="1"/>
      <c r="EPG14" s="1"/>
      <c r="EPH14" s="1"/>
      <c r="EPI14" s="1"/>
      <c r="EPJ14" s="1"/>
      <c r="EPK14" s="1"/>
      <c r="EPL14" s="1"/>
      <c r="EPM14" s="1"/>
      <c r="EPN14" s="1"/>
      <c r="EPO14" s="1"/>
      <c r="EPP14" s="1"/>
      <c r="EPQ14" s="1"/>
      <c r="EPR14" s="1"/>
      <c r="EPS14" s="1"/>
      <c r="EPT14" s="1"/>
      <c r="EPU14" s="1"/>
      <c r="EPV14" s="1"/>
      <c r="EPW14" s="1"/>
      <c r="EPX14" s="1"/>
      <c r="EPY14" s="1"/>
      <c r="EPZ14" s="1"/>
      <c r="EQA14" s="1"/>
      <c r="EQB14" s="1"/>
      <c r="EQC14" s="1"/>
      <c r="EQD14" s="1"/>
      <c r="EQE14" s="1"/>
      <c r="EQF14" s="1"/>
      <c r="EQG14" s="1"/>
      <c r="EQH14" s="1"/>
      <c r="EQI14" s="1"/>
      <c r="EQJ14" s="1"/>
      <c r="EQK14" s="1"/>
      <c r="EQL14" s="1"/>
      <c r="EQM14" s="1"/>
      <c r="EQN14" s="1"/>
      <c r="EQO14" s="1"/>
      <c r="EQP14" s="1"/>
      <c r="EQQ14" s="1"/>
      <c r="EQR14" s="1"/>
      <c r="EQS14" s="1"/>
      <c r="EQT14" s="1"/>
      <c r="EQU14" s="1"/>
      <c r="EQV14" s="1"/>
      <c r="EQW14" s="1"/>
      <c r="EQX14" s="1"/>
      <c r="EQY14" s="1"/>
      <c r="EQZ14" s="1"/>
      <c r="ERA14" s="1"/>
      <c r="ERB14" s="1"/>
      <c r="ERC14" s="1"/>
      <c r="ERD14" s="1"/>
      <c r="ERE14" s="1"/>
      <c r="ERF14" s="1"/>
      <c r="ERG14" s="1"/>
      <c r="ERH14" s="1"/>
      <c r="ERI14" s="1"/>
      <c r="ERJ14" s="1"/>
      <c r="ERK14" s="1"/>
      <c r="ERL14" s="1"/>
      <c r="ERM14" s="1"/>
      <c r="ERN14" s="1"/>
      <c r="ERO14" s="1"/>
      <c r="ERP14" s="1"/>
      <c r="ERQ14" s="1"/>
      <c r="ERR14" s="1"/>
      <c r="ERS14" s="1"/>
      <c r="ERT14" s="1"/>
      <c r="ERU14" s="1"/>
      <c r="ERV14" s="1"/>
      <c r="ERW14" s="1"/>
      <c r="ERX14" s="1"/>
      <c r="ERY14" s="1"/>
      <c r="ERZ14" s="1"/>
      <c r="ESA14" s="1"/>
      <c r="ESB14" s="1"/>
      <c r="ESC14" s="1"/>
      <c r="ESD14" s="1"/>
      <c r="ESE14" s="1"/>
      <c r="ESF14" s="1"/>
      <c r="ESG14" s="1"/>
      <c r="ESH14" s="1"/>
      <c r="ESI14" s="1"/>
      <c r="ESJ14" s="1"/>
      <c r="ESK14" s="1"/>
      <c r="ESL14" s="1"/>
      <c r="ESM14" s="1"/>
      <c r="ESN14" s="1"/>
      <c r="ESO14" s="1"/>
      <c r="ESP14" s="1"/>
      <c r="ESQ14" s="1"/>
      <c r="ESR14" s="1"/>
      <c r="ESS14" s="1"/>
      <c r="EST14" s="1"/>
      <c r="ESU14" s="1"/>
      <c r="ESV14" s="1"/>
      <c r="ESW14" s="1"/>
      <c r="ESX14" s="1"/>
      <c r="ESY14" s="1"/>
      <c r="ESZ14" s="1"/>
      <c r="ETA14" s="1"/>
      <c r="ETB14" s="1"/>
      <c r="ETC14" s="1"/>
      <c r="ETD14" s="1"/>
      <c r="ETE14" s="1"/>
      <c r="ETF14" s="1"/>
      <c r="ETG14" s="1"/>
      <c r="ETH14" s="1"/>
      <c r="ETI14" s="1"/>
      <c r="ETJ14" s="1"/>
      <c r="ETK14" s="1"/>
      <c r="ETL14" s="1"/>
      <c r="ETM14" s="1"/>
      <c r="ETN14" s="1"/>
      <c r="ETO14" s="1"/>
      <c r="ETP14" s="1"/>
      <c r="ETQ14" s="1"/>
      <c r="ETR14" s="1"/>
      <c r="ETS14" s="1"/>
      <c r="ETT14" s="1"/>
      <c r="ETU14" s="1"/>
      <c r="ETV14" s="1"/>
      <c r="ETW14" s="1"/>
      <c r="ETX14" s="1"/>
      <c r="ETY14" s="1"/>
      <c r="ETZ14" s="1"/>
      <c r="EUA14" s="1"/>
      <c r="EUB14" s="1"/>
      <c r="EUC14" s="1"/>
      <c r="EUD14" s="1"/>
      <c r="EUE14" s="1"/>
      <c r="EUF14" s="1"/>
      <c r="EUG14" s="1"/>
      <c r="EUH14" s="1"/>
      <c r="EUI14" s="1"/>
      <c r="EUJ14" s="1"/>
      <c r="EUK14" s="1"/>
      <c r="EUL14" s="1"/>
      <c r="EUM14" s="1"/>
      <c r="EUN14" s="1"/>
      <c r="EUO14" s="1"/>
      <c r="EUP14" s="1"/>
      <c r="EUQ14" s="1"/>
      <c r="EUR14" s="1"/>
      <c r="EUS14" s="1"/>
      <c r="EUT14" s="1"/>
      <c r="EUU14" s="1"/>
      <c r="EUV14" s="1"/>
      <c r="EUW14" s="1"/>
      <c r="EUX14" s="1"/>
      <c r="EUY14" s="1"/>
      <c r="EUZ14" s="1"/>
      <c r="EVA14" s="1"/>
      <c r="EVB14" s="1"/>
      <c r="EVC14" s="1"/>
      <c r="EVD14" s="1"/>
      <c r="EVE14" s="1"/>
      <c r="EVF14" s="1"/>
      <c r="EVG14" s="1"/>
      <c r="EVH14" s="1"/>
      <c r="EVI14" s="1"/>
      <c r="EVJ14" s="1"/>
      <c r="EVK14" s="1"/>
      <c r="EVL14" s="1"/>
      <c r="EVM14" s="1"/>
      <c r="EVN14" s="1"/>
      <c r="EVO14" s="1"/>
      <c r="EVP14" s="1"/>
      <c r="EVQ14" s="1"/>
      <c r="EVR14" s="1"/>
      <c r="EVS14" s="1"/>
      <c r="EVT14" s="1"/>
      <c r="EVU14" s="1"/>
      <c r="EVV14" s="1"/>
      <c r="EVW14" s="1"/>
      <c r="EVX14" s="1"/>
      <c r="EVY14" s="1"/>
      <c r="EVZ14" s="1"/>
      <c r="EWA14" s="1"/>
      <c r="EWB14" s="1"/>
      <c r="EWC14" s="1"/>
      <c r="EWD14" s="1"/>
      <c r="EWE14" s="1"/>
      <c r="EWF14" s="1"/>
      <c r="EWG14" s="1"/>
      <c r="EWH14" s="1"/>
      <c r="EWI14" s="1"/>
      <c r="EWJ14" s="1"/>
      <c r="EWK14" s="1"/>
      <c r="EWL14" s="1"/>
      <c r="EWM14" s="1"/>
      <c r="EWN14" s="1"/>
      <c r="EWO14" s="1"/>
      <c r="EWP14" s="1"/>
      <c r="EWQ14" s="1"/>
      <c r="EWR14" s="1"/>
      <c r="EWS14" s="1"/>
      <c r="EWT14" s="1"/>
      <c r="EWU14" s="1"/>
      <c r="EWV14" s="1"/>
      <c r="EWW14" s="1"/>
      <c r="EWX14" s="1"/>
      <c r="EWY14" s="1"/>
      <c r="EWZ14" s="1"/>
      <c r="EXA14" s="1"/>
      <c r="EXB14" s="1"/>
      <c r="EXC14" s="1"/>
      <c r="EXD14" s="1"/>
      <c r="EXE14" s="1"/>
      <c r="EXF14" s="1"/>
      <c r="EXG14" s="1"/>
      <c r="EXH14" s="1"/>
      <c r="EXI14" s="1"/>
      <c r="EXJ14" s="1"/>
      <c r="EXK14" s="1"/>
      <c r="EXL14" s="1"/>
      <c r="EXM14" s="1"/>
      <c r="EXN14" s="1"/>
      <c r="EXO14" s="1"/>
      <c r="EXP14" s="1"/>
      <c r="EXQ14" s="1"/>
      <c r="EXR14" s="1"/>
      <c r="EXS14" s="1"/>
      <c r="EXT14" s="1"/>
      <c r="EXU14" s="1"/>
      <c r="EXV14" s="1"/>
      <c r="EXW14" s="1"/>
      <c r="EXX14" s="1"/>
      <c r="EXY14" s="1"/>
      <c r="EXZ14" s="1"/>
      <c r="EYA14" s="1"/>
      <c r="EYB14" s="1"/>
      <c r="EYC14" s="1"/>
      <c r="EYD14" s="1"/>
      <c r="EYE14" s="1"/>
      <c r="EYF14" s="1"/>
      <c r="EYG14" s="1"/>
      <c r="EYH14" s="1"/>
      <c r="EYI14" s="1"/>
      <c r="EYJ14" s="1"/>
      <c r="EYK14" s="1"/>
      <c r="EYL14" s="1"/>
      <c r="EYM14" s="1"/>
      <c r="EYN14" s="1"/>
      <c r="EYO14" s="1"/>
      <c r="EYP14" s="1"/>
      <c r="EYQ14" s="1"/>
      <c r="EYR14" s="1"/>
      <c r="EYS14" s="1"/>
      <c r="EYT14" s="1"/>
      <c r="EYU14" s="1"/>
      <c r="EYV14" s="1"/>
      <c r="EYW14" s="1"/>
      <c r="EYX14" s="1"/>
      <c r="EYY14" s="1"/>
      <c r="EYZ14" s="1"/>
      <c r="EZA14" s="1"/>
      <c r="EZB14" s="1"/>
      <c r="EZC14" s="1"/>
      <c r="EZD14" s="1"/>
      <c r="EZE14" s="1"/>
      <c r="EZF14" s="1"/>
      <c r="EZG14" s="1"/>
      <c r="EZH14" s="1"/>
      <c r="EZI14" s="1"/>
      <c r="EZJ14" s="1"/>
      <c r="EZK14" s="1"/>
      <c r="EZL14" s="1"/>
      <c r="EZM14" s="1"/>
      <c r="EZN14" s="1"/>
      <c r="EZO14" s="1"/>
      <c r="EZP14" s="1"/>
      <c r="EZQ14" s="1"/>
      <c r="EZR14" s="1"/>
      <c r="EZS14" s="1"/>
      <c r="EZT14" s="1"/>
      <c r="EZU14" s="1"/>
      <c r="EZV14" s="1"/>
      <c r="EZW14" s="1"/>
      <c r="EZX14" s="1"/>
      <c r="EZY14" s="1"/>
      <c r="EZZ14" s="1"/>
      <c r="FAA14" s="1"/>
      <c r="FAB14" s="1"/>
      <c r="FAC14" s="1"/>
      <c r="FAD14" s="1"/>
      <c r="FAE14" s="1"/>
      <c r="FAF14" s="1"/>
      <c r="FAG14" s="1"/>
      <c r="FAH14" s="1"/>
      <c r="FAI14" s="1"/>
      <c r="FAJ14" s="1"/>
      <c r="FAK14" s="1"/>
      <c r="FAL14" s="1"/>
      <c r="FAM14" s="1"/>
      <c r="FAN14" s="1"/>
      <c r="FAO14" s="1"/>
      <c r="FAP14" s="1"/>
      <c r="FAQ14" s="1"/>
      <c r="FAR14" s="1"/>
      <c r="FAS14" s="1"/>
      <c r="FAT14" s="1"/>
      <c r="FAU14" s="1"/>
      <c r="FAV14" s="1"/>
      <c r="FAW14" s="1"/>
      <c r="FAX14" s="1"/>
      <c r="FAY14" s="1"/>
      <c r="FAZ14" s="1"/>
      <c r="FBA14" s="1"/>
      <c r="FBB14" s="1"/>
      <c r="FBC14" s="1"/>
      <c r="FBD14" s="1"/>
      <c r="FBE14" s="1"/>
      <c r="FBF14" s="1"/>
      <c r="FBG14" s="1"/>
      <c r="FBH14" s="1"/>
      <c r="FBI14" s="1"/>
      <c r="FBJ14" s="1"/>
      <c r="FBK14" s="1"/>
      <c r="FBL14" s="1"/>
      <c r="FBM14" s="1"/>
      <c r="FBN14" s="1"/>
      <c r="FBO14" s="1"/>
      <c r="FBP14" s="1"/>
      <c r="FBQ14" s="1"/>
      <c r="FBR14" s="1"/>
      <c r="FBS14" s="1"/>
      <c r="FBT14" s="1"/>
      <c r="FBU14" s="1"/>
      <c r="FBV14" s="1"/>
      <c r="FBW14" s="1"/>
      <c r="FBX14" s="1"/>
      <c r="FBY14" s="1"/>
      <c r="FBZ14" s="1"/>
      <c r="FCA14" s="1"/>
      <c r="FCB14" s="1"/>
      <c r="FCC14" s="1"/>
      <c r="FCD14" s="1"/>
      <c r="FCE14" s="1"/>
      <c r="FCF14" s="1"/>
      <c r="FCG14" s="1"/>
      <c r="FCH14" s="1"/>
      <c r="FCI14" s="1"/>
      <c r="FCJ14" s="1"/>
      <c r="FCK14" s="1"/>
      <c r="FCL14" s="1"/>
      <c r="FCM14" s="1"/>
      <c r="FCN14" s="1"/>
      <c r="FCO14" s="1"/>
      <c r="FCP14" s="1"/>
      <c r="FCQ14" s="1"/>
      <c r="FCR14" s="1"/>
      <c r="FCS14" s="1"/>
      <c r="FCT14" s="1"/>
      <c r="FCU14" s="1"/>
      <c r="FCV14" s="1"/>
      <c r="FCW14" s="1"/>
      <c r="FCX14" s="1"/>
      <c r="FCY14" s="1"/>
      <c r="FCZ14" s="1"/>
      <c r="FDA14" s="1"/>
      <c r="FDB14" s="1"/>
      <c r="FDC14" s="1"/>
      <c r="FDD14" s="1"/>
      <c r="FDE14" s="1"/>
      <c r="FDF14" s="1"/>
      <c r="FDG14" s="1"/>
      <c r="FDH14" s="1"/>
      <c r="FDI14" s="1"/>
      <c r="FDJ14" s="1"/>
      <c r="FDK14" s="1"/>
      <c r="FDL14" s="1"/>
      <c r="FDM14" s="1"/>
      <c r="FDN14" s="1"/>
      <c r="FDO14" s="1"/>
      <c r="FDP14" s="1"/>
      <c r="FDQ14" s="1"/>
      <c r="FDR14" s="1"/>
      <c r="FDS14" s="1"/>
      <c r="FDT14" s="1"/>
      <c r="FDU14" s="1"/>
      <c r="FDV14" s="1"/>
      <c r="FDW14" s="1"/>
      <c r="FDX14" s="1"/>
      <c r="FDY14" s="1"/>
      <c r="FDZ14" s="1"/>
      <c r="FEA14" s="1"/>
      <c r="FEB14" s="1"/>
      <c r="FEC14" s="1"/>
      <c r="FED14" s="1"/>
      <c r="FEE14" s="1"/>
      <c r="FEF14" s="1"/>
      <c r="FEG14" s="1"/>
      <c r="FEH14" s="1"/>
      <c r="FEI14" s="1"/>
      <c r="FEJ14" s="1"/>
      <c r="FEK14" s="1"/>
      <c r="FEL14" s="1"/>
      <c r="FEM14" s="1"/>
      <c r="FEN14" s="1"/>
      <c r="FEO14" s="1"/>
      <c r="FEP14" s="1"/>
      <c r="FEQ14" s="1"/>
      <c r="FER14" s="1"/>
      <c r="FES14" s="1"/>
      <c r="FET14" s="1"/>
      <c r="FEU14" s="1"/>
      <c r="FEV14" s="1"/>
      <c r="FEW14" s="1"/>
      <c r="FEX14" s="1"/>
      <c r="FEY14" s="1"/>
      <c r="FEZ14" s="1"/>
      <c r="FFA14" s="1"/>
      <c r="FFB14" s="1"/>
      <c r="FFC14" s="1"/>
      <c r="FFD14" s="1"/>
      <c r="FFE14" s="1"/>
      <c r="FFF14" s="1"/>
      <c r="FFG14" s="1"/>
      <c r="FFH14" s="1"/>
      <c r="FFI14" s="1"/>
      <c r="FFJ14" s="1"/>
      <c r="FFK14" s="1"/>
      <c r="FFL14" s="1"/>
      <c r="FFM14" s="1"/>
      <c r="FFN14" s="1"/>
      <c r="FFO14" s="1"/>
      <c r="FFP14" s="1"/>
      <c r="FFQ14" s="1"/>
      <c r="FFR14" s="1"/>
      <c r="FFS14" s="1"/>
      <c r="FFT14" s="1"/>
      <c r="FFU14" s="1"/>
      <c r="FFV14" s="1"/>
      <c r="FFW14" s="1"/>
      <c r="FFX14" s="1"/>
      <c r="FFY14" s="1"/>
      <c r="FFZ14" s="1"/>
      <c r="FGA14" s="1"/>
      <c r="FGB14" s="1"/>
      <c r="FGC14" s="1"/>
      <c r="FGD14" s="1"/>
      <c r="FGE14" s="1"/>
      <c r="FGF14" s="1"/>
      <c r="FGG14" s="1"/>
      <c r="FGH14" s="1"/>
      <c r="FGI14" s="1"/>
      <c r="FGJ14" s="1"/>
      <c r="FGK14" s="1"/>
      <c r="FGL14" s="1"/>
      <c r="FGM14" s="1"/>
      <c r="FGN14" s="1"/>
      <c r="FGO14" s="1"/>
      <c r="FGP14" s="1"/>
      <c r="FGQ14" s="1"/>
      <c r="FGR14" s="1"/>
      <c r="FGS14" s="1"/>
      <c r="FGT14" s="1"/>
      <c r="FGU14" s="1"/>
      <c r="FGV14" s="1"/>
      <c r="FGW14" s="1"/>
      <c r="FGX14" s="1"/>
      <c r="FGY14" s="1"/>
      <c r="FGZ14" s="1"/>
      <c r="FHA14" s="1"/>
      <c r="FHB14" s="1"/>
      <c r="FHC14" s="1"/>
      <c r="FHD14" s="1"/>
      <c r="FHE14" s="1"/>
      <c r="FHF14" s="1"/>
      <c r="FHG14" s="1"/>
      <c r="FHH14" s="1"/>
      <c r="FHI14" s="1"/>
      <c r="FHJ14" s="1"/>
      <c r="FHK14" s="1"/>
      <c r="FHL14" s="1"/>
      <c r="FHM14" s="1"/>
      <c r="FHN14" s="1"/>
      <c r="FHO14" s="1"/>
      <c r="FHP14" s="1"/>
      <c r="FHQ14" s="1"/>
      <c r="FHR14" s="1"/>
      <c r="FHS14" s="1"/>
      <c r="FHT14" s="1"/>
      <c r="FHU14" s="1"/>
      <c r="FHV14" s="1"/>
      <c r="FHW14" s="1"/>
      <c r="FHX14" s="1"/>
      <c r="FHY14" s="1"/>
      <c r="FHZ14" s="1"/>
      <c r="FIA14" s="1"/>
      <c r="FIB14" s="1"/>
      <c r="FIC14" s="1"/>
      <c r="FID14" s="1"/>
      <c r="FIE14" s="1"/>
      <c r="FIF14" s="1"/>
      <c r="FIG14" s="1"/>
      <c r="FIH14" s="1"/>
      <c r="FII14" s="1"/>
      <c r="FIJ14" s="1"/>
      <c r="FIK14" s="1"/>
      <c r="FIL14" s="1"/>
      <c r="FIM14" s="1"/>
      <c r="FIN14" s="1"/>
      <c r="FIO14" s="1"/>
      <c r="FIP14" s="1"/>
      <c r="FIQ14" s="1"/>
      <c r="FIR14" s="1"/>
      <c r="FIS14" s="1"/>
      <c r="FIT14" s="1"/>
      <c r="FIU14" s="1"/>
      <c r="FIV14" s="1"/>
      <c r="FIW14" s="1"/>
      <c r="FIX14" s="1"/>
      <c r="FIY14" s="1"/>
      <c r="FIZ14" s="1"/>
      <c r="FJA14" s="1"/>
      <c r="FJB14" s="1"/>
      <c r="FJC14" s="1"/>
      <c r="FJD14" s="1"/>
      <c r="FJE14" s="1"/>
      <c r="FJF14" s="1"/>
      <c r="FJG14" s="1"/>
      <c r="FJH14" s="1"/>
      <c r="FJI14" s="1"/>
      <c r="FJJ14" s="1"/>
      <c r="FJK14" s="1"/>
      <c r="FJL14" s="1"/>
      <c r="FJM14" s="1"/>
      <c r="FJN14" s="1"/>
      <c r="FJO14" s="1"/>
      <c r="FJP14" s="1"/>
      <c r="FJQ14" s="1"/>
      <c r="FJR14" s="1"/>
      <c r="FJS14" s="1"/>
      <c r="FJT14" s="1"/>
      <c r="FJU14" s="1"/>
      <c r="FJV14" s="1"/>
      <c r="FJW14" s="1"/>
      <c r="FJX14" s="1"/>
      <c r="FJY14" s="1"/>
      <c r="FJZ14" s="1"/>
      <c r="FKA14" s="1"/>
      <c r="FKB14" s="1"/>
      <c r="FKC14" s="1"/>
      <c r="FKD14" s="1"/>
      <c r="FKE14" s="1"/>
      <c r="FKF14" s="1"/>
      <c r="FKG14" s="1"/>
      <c r="FKH14" s="1"/>
      <c r="FKI14" s="1"/>
      <c r="FKJ14" s="1"/>
      <c r="FKK14" s="1"/>
      <c r="FKL14" s="1"/>
      <c r="FKM14" s="1"/>
      <c r="FKN14" s="1"/>
      <c r="FKO14" s="1"/>
      <c r="FKP14" s="1"/>
      <c r="FKQ14" s="1"/>
      <c r="FKR14" s="1"/>
      <c r="FKS14" s="1"/>
      <c r="FKT14" s="1"/>
      <c r="FKU14" s="1"/>
      <c r="FKV14" s="1"/>
      <c r="FKW14" s="1"/>
      <c r="FKX14" s="1"/>
      <c r="FKY14" s="1"/>
      <c r="FKZ14" s="1"/>
      <c r="FLA14" s="1"/>
      <c r="FLB14" s="1"/>
      <c r="FLC14" s="1"/>
      <c r="FLD14" s="1"/>
      <c r="FLE14" s="1"/>
      <c r="FLF14" s="1"/>
      <c r="FLG14" s="1"/>
      <c r="FLH14" s="1"/>
      <c r="FLI14" s="1"/>
      <c r="FLJ14" s="1"/>
      <c r="FLK14" s="1"/>
      <c r="FLL14" s="1"/>
      <c r="FLM14" s="1"/>
      <c r="FLN14" s="1"/>
      <c r="FLO14" s="1"/>
      <c r="FLP14" s="1"/>
      <c r="FLQ14" s="1"/>
      <c r="FLR14" s="1"/>
      <c r="FLS14" s="1"/>
      <c r="FLT14" s="1"/>
      <c r="FLU14" s="1"/>
      <c r="FLV14" s="1"/>
      <c r="FLW14" s="1"/>
      <c r="FLX14" s="1"/>
      <c r="FLY14" s="1"/>
      <c r="FLZ14" s="1"/>
      <c r="FMA14" s="1"/>
      <c r="FMB14" s="1"/>
      <c r="FMC14" s="1"/>
      <c r="FMD14" s="1"/>
      <c r="FME14" s="1"/>
      <c r="FMF14" s="1"/>
      <c r="FMG14" s="1"/>
      <c r="FMH14" s="1"/>
      <c r="FMI14" s="1"/>
      <c r="FMJ14" s="1"/>
      <c r="FMK14" s="1"/>
      <c r="FML14" s="1"/>
      <c r="FMM14" s="1"/>
      <c r="FMN14" s="1"/>
      <c r="FMO14" s="1"/>
      <c r="FMP14" s="1"/>
      <c r="FMQ14" s="1"/>
      <c r="FMR14" s="1"/>
      <c r="FMS14" s="1"/>
      <c r="FMT14" s="1"/>
      <c r="FMU14" s="1"/>
      <c r="FMV14" s="1"/>
      <c r="FMW14" s="1"/>
      <c r="FMX14" s="1"/>
      <c r="FMY14" s="1"/>
      <c r="FMZ14" s="1"/>
      <c r="FNA14" s="1"/>
      <c r="FNB14" s="1"/>
      <c r="FNC14" s="1"/>
      <c r="FND14" s="1"/>
      <c r="FNE14" s="1"/>
      <c r="FNF14" s="1"/>
      <c r="FNG14" s="1"/>
      <c r="FNH14" s="1"/>
      <c r="FNI14" s="1"/>
      <c r="FNJ14" s="1"/>
      <c r="FNK14" s="1"/>
      <c r="FNL14" s="1"/>
      <c r="FNM14" s="1"/>
      <c r="FNN14" s="1"/>
      <c r="FNO14" s="1"/>
      <c r="FNP14" s="1"/>
      <c r="FNQ14" s="1"/>
      <c r="FNR14" s="1"/>
      <c r="FNS14" s="1"/>
      <c r="FNT14" s="1"/>
      <c r="FNU14" s="1"/>
      <c r="FNV14" s="1"/>
      <c r="FNW14" s="1"/>
      <c r="FNX14" s="1"/>
      <c r="FNY14" s="1"/>
      <c r="FNZ14" s="1"/>
      <c r="FOA14" s="1"/>
      <c r="FOB14" s="1"/>
      <c r="FOC14" s="1"/>
      <c r="FOD14" s="1"/>
      <c r="FOE14" s="1"/>
      <c r="FOF14" s="1"/>
      <c r="FOG14" s="1"/>
      <c r="FOH14" s="1"/>
      <c r="FOI14" s="1"/>
      <c r="FOJ14" s="1"/>
      <c r="FOK14" s="1"/>
      <c r="FOL14" s="1"/>
      <c r="FOM14" s="1"/>
      <c r="FON14" s="1"/>
      <c r="FOO14" s="1"/>
      <c r="FOP14" s="1"/>
      <c r="FOQ14" s="1"/>
      <c r="FOR14" s="1"/>
      <c r="FOS14" s="1"/>
      <c r="FOT14" s="1"/>
      <c r="FOU14" s="1"/>
      <c r="FOV14" s="1"/>
      <c r="FOW14" s="1"/>
      <c r="FOX14" s="1"/>
      <c r="FOY14" s="1"/>
      <c r="FOZ14" s="1"/>
      <c r="FPA14" s="1"/>
      <c r="FPB14" s="1"/>
      <c r="FPC14" s="1"/>
      <c r="FPD14" s="1"/>
      <c r="FPE14" s="1"/>
      <c r="FPF14" s="1"/>
      <c r="FPG14" s="1"/>
      <c r="FPH14" s="1"/>
      <c r="FPI14" s="1"/>
      <c r="FPJ14" s="1"/>
      <c r="FPK14" s="1"/>
      <c r="FPL14" s="1"/>
      <c r="FPM14" s="1"/>
      <c r="FPN14" s="1"/>
      <c r="FPO14" s="1"/>
      <c r="FPP14" s="1"/>
      <c r="FPQ14" s="1"/>
      <c r="FPR14" s="1"/>
      <c r="FPS14" s="1"/>
      <c r="FPT14" s="1"/>
      <c r="FPU14" s="1"/>
      <c r="FPV14" s="1"/>
      <c r="FPW14" s="1"/>
      <c r="FPX14" s="1"/>
      <c r="FPY14" s="1"/>
      <c r="FPZ14" s="1"/>
      <c r="FQA14" s="1"/>
      <c r="FQB14" s="1"/>
      <c r="FQC14" s="1"/>
      <c r="FQD14" s="1"/>
      <c r="FQE14" s="1"/>
      <c r="FQF14" s="1"/>
      <c r="FQG14" s="1"/>
      <c r="FQH14" s="1"/>
      <c r="FQI14" s="1"/>
      <c r="FQJ14" s="1"/>
      <c r="FQK14" s="1"/>
      <c r="FQL14" s="1"/>
      <c r="FQM14" s="1"/>
      <c r="FQN14" s="1"/>
      <c r="FQO14" s="1"/>
      <c r="FQP14" s="1"/>
      <c r="FQQ14" s="1"/>
      <c r="FQR14" s="1"/>
      <c r="FQS14" s="1"/>
      <c r="FQT14" s="1"/>
      <c r="FQU14" s="1"/>
      <c r="FQV14" s="1"/>
      <c r="FQW14" s="1"/>
      <c r="FQX14" s="1"/>
      <c r="FQY14" s="1"/>
      <c r="FQZ14" s="1"/>
      <c r="FRA14" s="1"/>
      <c r="FRB14" s="1"/>
      <c r="FRC14" s="1"/>
      <c r="FRD14" s="1"/>
      <c r="FRE14" s="1"/>
      <c r="FRF14" s="1"/>
      <c r="FRG14" s="1"/>
      <c r="FRH14" s="1"/>
      <c r="FRI14" s="1"/>
      <c r="FRJ14" s="1"/>
      <c r="FRK14" s="1"/>
      <c r="FRL14" s="1"/>
      <c r="FRM14" s="1"/>
      <c r="FRN14" s="1"/>
      <c r="FRO14" s="1"/>
      <c r="FRP14" s="1"/>
      <c r="FRQ14" s="1"/>
      <c r="FRR14" s="1"/>
      <c r="FRS14" s="1"/>
      <c r="FRT14" s="1"/>
      <c r="FRU14" s="1"/>
      <c r="FRV14" s="1"/>
      <c r="FRW14" s="1"/>
      <c r="FRX14" s="1"/>
      <c r="FRY14" s="1"/>
      <c r="FRZ14" s="1"/>
      <c r="FSA14" s="1"/>
      <c r="FSB14" s="1"/>
      <c r="FSC14" s="1"/>
      <c r="FSD14" s="1"/>
      <c r="FSE14" s="1"/>
      <c r="FSF14" s="1"/>
      <c r="FSG14" s="1"/>
      <c r="FSH14" s="1"/>
      <c r="FSI14" s="1"/>
      <c r="FSJ14" s="1"/>
      <c r="FSK14" s="1"/>
      <c r="FSL14" s="1"/>
      <c r="FSM14" s="1"/>
      <c r="FSN14" s="1"/>
      <c r="FSO14" s="1"/>
      <c r="FSP14" s="1"/>
      <c r="FSQ14" s="1"/>
      <c r="FSR14" s="1"/>
      <c r="FSS14" s="1"/>
      <c r="FST14" s="1"/>
      <c r="FSU14" s="1"/>
      <c r="FSV14" s="1"/>
      <c r="FSW14" s="1"/>
      <c r="FSX14" s="1"/>
      <c r="FSY14" s="1"/>
      <c r="FSZ14" s="1"/>
      <c r="FTA14" s="1"/>
      <c r="FTB14" s="1"/>
      <c r="FTC14" s="1"/>
      <c r="FTD14" s="1"/>
      <c r="FTE14" s="1"/>
      <c r="FTF14" s="1"/>
      <c r="FTG14" s="1"/>
      <c r="FTH14" s="1"/>
      <c r="FTI14" s="1"/>
      <c r="FTJ14" s="1"/>
      <c r="FTK14" s="1"/>
      <c r="FTL14" s="1"/>
      <c r="FTM14" s="1"/>
      <c r="FTN14" s="1"/>
      <c r="FTO14" s="1"/>
      <c r="FTP14" s="1"/>
      <c r="FTQ14" s="1"/>
      <c r="FTR14" s="1"/>
      <c r="FTS14" s="1"/>
      <c r="FTT14" s="1"/>
      <c r="FTU14" s="1"/>
      <c r="FTV14" s="1"/>
      <c r="FTW14" s="1"/>
      <c r="FTX14" s="1"/>
      <c r="FTY14" s="1"/>
      <c r="FTZ14" s="1"/>
      <c r="FUA14" s="1"/>
      <c r="FUB14" s="1"/>
      <c r="FUC14" s="1"/>
      <c r="FUD14" s="1"/>
      <c r="FUE14" s="1"/>
      <c r="FUF14" s="1"/>
      <c r="FUG14" s="1"/>
      <c r="FUH14" s="1"/>
      <c r="FUI14" s="1"/>
      <c r="FUJ14" s="1"/>
      <c r="FUK14" s="1"/>
      <c r="FUL14" s="1"/>
      <c r="FUM14" s="1"/>
      <c r="FUN14" s="1"/>
      <c r="FUO14" s="1"/>
      <c r="FUP14" s="1"/>
      <c r="FUQ14" s="1"/>
      <c r="FUR14" s="1"/>
      <c r="FUS14" s="1"/>
      <c r="FUT14" s="1"/>
      <c r="FUU14" s="1"/>
      <c r="FUV14" s="1"/>
      <c r="FUW14" s="1"/>
      <c r="FUX14" s="1"/>
      <c r="FUY14" s="1"/>
      <c r="FUZ14" s="1"/>
      <c r="FVA14" s="1"/>
      <c r="FVB14" s="1"/>
      <c r="FVC14" s="1"/>
      <c r="FVD14" s="1"/>
      <c r="FVE14" s="1"/>
      <c r="FVF14" s="1"/>
      <c r="FVG14" s="1"/>
      <c r="FVH14" s="1"/>
      <c r="FVI14" s="1"/>
      <c r="FVJ14" s="1"/>
      <c r="FVK14" s="1"/>
      <c r="FVL14" s="1"/>
      <c r="FVM14" s="1"/>
      <c r="FVN14" s="1"/>
      <c r="FVO14" s="1"/>
      <c r="FVP14" s="1"/>
      <c r="FVQ14" s="1"/>
      <c r="FVR14" s="1"/>
      <c r="FVS14" s="1"/>
      <c r="FVT14" s="1"/>
      <c r="FVU14" s="1"/>
      <c r="FVV14" s="1"/>
      <c r="FVW14" s="1"/>
      <c r="FVX14" s="1"/>
      <c r="FVY14" s="1"/>
      <c r="FVZ14" s="1"/>
      <c r="FWA14" s="1"/>
      <c r="FWB14" s="1"/>
      <c r="FWC14" s="1"/>
      <c r="FWD14" s="1"/>
      <c r="FWE14" s="1"/>
      <c r="FWF14" s="1"/>
      <c r="FWG14" s="1"/>
      <c r="FWH14" s="1"/>
      <c r="FWI14" s="1"/>
      <c r="FWJ14" s="1"/>
      <c r="FWK14" s="1"/>
      <c r="FWL14" s="1"/>
      <c r="FWM14" s="1"/>
      <c r="FWN14" s="1"/>
      <c r="FWO14" s="1"/>
      <c r="FWP14" s="1"/>
      <c r="FWQ14" s="1"/>
      <c r="FWR14" s="1"/>
      <c r="FWS14" s="1"/>
      <c r="FWT14" s="1"/>
      <c r="FWU14" s="1"/>
      <c r="FWV14" s="1"/>
      <c r="FWW14" s="1"/>
      <c r="FWX14" s="1"/>
      <c r="FWY14" s="1"/>
      <c r="FWZ14" s="1"/>
      <c r="FXA14" s="1"/>
      <c r="FXB14" s="1"/>
      <c r="FXC14" s="1"/>
      <c r="FXD14" s="1"/>
      <c r="FXE14" s="1"/>
      <c r="FXF14" s="1"/>
      <c r="FXG14" s="1"/>
      <c r="FXH14" s="1"/>
      <c r="FXI14" s="1"/>
      <c r="FXJ14" s="1"/>
      <c r="FXK14" s="1"/>
      <c r="FXL14" s="1"/>
      <c r="FXM14" s="1"/>
      <c r="FXN14" s="1"/>
      <c r="FXO14" s="1"/>
      <c r="FXP14" s="1"/>
      <c r="FXQ14" s="1"/>
      <c r="FXR14" s="1"/>
      <c r="FXS14" s="1"/>
      <c r="FXT14" s="1"/>
      <c r="FXU14" s="1"/>
      <c r="FXV14" s="1"/>
      <c r="FXW14" s="1"/>
      <c r="FXX14" s="1"/>
      <c r="FXY14" s="1"/>
      <c r="FXZ14" s="1"/>
      <c r="FYA14" s="1"/>
      <c r="FYB14" s="1"/>
      <c r="FYC14" s="1"/>
      <c r="FYD14" s="1"/>
      <c r="FYE14" s="1"/>
      <c r="FYF14" s="1"/>
      <c r="FYG14" s="1"/>
      <c r="FYH14" s="1"/>
      <c r="FYI14" s="1"/>
      <c r="FYJ14" s="1"/>
      <c r="FYK14" s="1"/>
      <c r="FYL14" s="1"/>
      <c r="FYM14" s="1"/>
      <c r="FYN14" s="1"/>
      <c r="FYO14" s="1"/>
      <c r="FYP14" s="1"/>
      <c r="FYQ14" s="1"/>
      <c r="FYR14" s="1"/>
      <c r="FYS14" s="1"/>
      <c r="FYT14" s="1"/>
      <c r="FYU14" s="1"/>
      <c r="FYV14" s="1"/>
      <c r="FYW14" s="1"/>
      <c r="FYX14" s="1"/>
      <c r="FYY14" s="1"/>
      <c r="FYZ14" s="1"/>
      <c r="FZA14" s="1"/>
      <c r="FZB14" s="1"/>
      <c r="FZC14" s="1"/>
      <c r="FZD14" s="1"/>
      <c r="FZE14" s="1"/>
      <c r="FZF14" s="1"/>
      <c r="FZG14" s="1"/>
      <c r="FZH14" s="1"/>
      <c r="FZI14" s="1"/>
      <c r="FZJ14" s="1"/>
      <c r="FZK14" s="1"/>
      <c r="FZL14" s="1"/>
      <c r="FZM14" s="1"/>
      <c r="FZN14" s="1"/>
      <c r="FZO14" s="1"/>
      <c r="FZP14" s="1"/>
      <c r="FZQ14" s="1"/>
      <c r="FZR14" s="1"/>
      <c r="FZS14" s="1"/>
      <c r="FZT14" s="1"/>
      <c r="FZU14" s="1"/>
      <c r="FZV14" s="1"/>
      <c r="FZW14" s="1"/>
      <c r="FZX14" s="1"/>
      <c r="FZY14" s="1"/>
      <c r="FZZ14" s="1"/>
      <c r="GAA14" s="1"/>
      <c r="GAB14" s="1"/>
      <c r="GAC14" s="1"/>
      <c r="GAD14" s="1"/>
      <c r="GAE14" s="1"/>
      <c r="GAF14" s="1"/>
      <c r="GAG14" s="1"/>
      <c r="GAH14" s="1"/>
      <c r="GAI14" s="1"/>
      <c r="GAJ14" s="1"/>
      <c r="GAK14" s="1"/>
      <c r="GAL14" s="1"/>
      <c r="GAM14" s="1"/>
      <c r="GAN14" s="1"/>
      <c r="GAO14" s="1"/>
      <c r="GAP14" s="1"/>
      <c r="GAQ14" s="1"/>
      <c r="GAR14" s="1"/>
      <c r="GAS14" s="1"/>
      <c r="GAT14" s="1"/>
      <c r="GAU14" s="1"/>
      <c r="GAV14" s="1"/>
      <c r="GAW14" s="1"/>
      <c r="GAX14" s="1"/>
      <c r="GAY14" s="1"/>
      <c r="GAZ14" s="1"/>
      <c r="GBA14" s="1"/>
      <c r="GBB14" s="1"/>
      <c r="GBC14" s="1"/>
      <c r="GBD14" s="1"/>
      <c r="GBE14" s="1"/>
      <c r="GBF14" s="1"/>
      <c r="GBG14" s="1"/>
      <c r="GBH14" s="1"/>
      <c r="GBI14" s="1"/>
      <c r="GBJ14" s="1"/>
      <c r="GBK14" s="1"/>
      <c r="GBL14" s="1"/>
      <c r="GBM14" s="1"/>
      <c r="GBN14" s="1"/>
      <c r="GBO14" s="1"/>
      <c r="GBP14" s="1"/>
      <c r="GBQ14" s="1"/>
      <c r="GBR14" s="1"/>
      <c r="GBS14" s="1"/>
      <c r="GBT14" s="1"/>
      <c r="GBU14" s="1"/>
      <c r="GBV14" s="1"/>
      <c r="GBW14" s="1"/>
      <c r="GBX14" s="1"/>
      <c r="GBY14" s="1"/>
      <c r="GBZ14" s="1"/>
      <c r="GCA14" s="1"/>
      <c r="GCB14" s="1"/>
      <c r="GCC14" s="1"/>
      <c r="GCD14" s="1"/>
      <c r="GCE14" s="1"/>
      <c r="GCF14" s="1"/>
      <c r="GCG14" s="1"/>
      <c r="GCH14" s="1"/>
      <c r="GCI14" s="1"/>
      <c r="GCJ14" s="1"/>
      <c r="GCK14" s="1"/>
      <c r="GCL14" s="1"/>
      <c r="GCM14" s="1"/>
      <c r="GCN14" s="1"/>
      <c r="GCO14" s="1"/>
      <c r="GCP14" s="1"/>
      <c r="GCQ14" s="1"/>
      <c r="GCR14" s="1"/>
      <c r="GCS14" s="1"/>
      <c r="GCT14" s="1"/>
      <c r="GCU14" s="1"/>
      <c r="GCV14" s="1"/>
      <c r="GCW14" s="1"/>
      <c r="GCX14" s="1"/>
      <c r="GCY14" s="1"/>
      <c r="GCZ14" s="1"/>
      <c r="GDA14" s="1"/>
      <c r="GDB14" s="1"/>
      <c r="GDC14" s="1"/>
      <c r="GDD14" s="1"/>
      <c r="GDE14" s="1"/>
      <c r="GDF14" s="1"/>
      <c r="GDG14" s="1"/>
      <c r="GDH14" s="1"/>
      <c r="GDI14" s="1"/>
      <c r="GDJ14" s="1"/>
      <c r="GDK14" s="1"/>
      <c r="GDL14" s="1"/>
      <c r="GDM14" s="1"/>
      <c r="GDN14" s="1"/>
      <c r="GDO14" s="1"/>
      <c r="GDP14" s="1"/>
      <c r="GDQ14" s="1"/>
      <c r="GDR14" s="1"/>
      <c r="GDS14" s="1"/>
      <c r="GDT14" s="1"/>
      <c r="GDU14" s="1"/>
      <c r="GDV14" s="1"/>
      <c r="GDW14" s="1"/>
      <c r="GDX14" s="1"/>
      <c r="GDY14" s="1"/>
      <c r="GDZ14" s="1"/>
      <c r="GEA14" s="1"/>
      <c r="GEB14" s="1"/>
      <c r="GEC14" s="1"/>
      <c r="GED14" s="1"/>
      <c r="GEE14" s="1"/>
      <c r="GEF14" s="1"/>
      <c r="GEG14" s="1"/>
      <c r="GEH14" s="1"/>
      <c r="GEI14" s="1"/>
      <c r="GEJ14" s="1"/>
      <c r="GEK14" s="1"/>
      <c r="GEL14" s="1"/>
      <c r="GEM14" s="1"/>
      <c r="GEN14" s="1"/>
      <c r="GEO14" s="1"/>
      <c r="GEP14" s="1"/>
      <c r="GEQ14" s="1"/>
      <c r="GER14" s="1"/>
      <c r="GES14" s="1"/>
      <c r="GET14" s="1"/>
      <c r="GEU14" s="1"/>
      <c r="GEV14" s="1"/>
      <c r="GEW14" s="1"/>
      <c r="GEX14" s="1"/>
      <c r="GEY14" s="1"/>
      <c r="GEZ14" s="1"/>
      <c r="GFA14" s="1"/>
      <c r="GFB14" s="1"/>
      <c r="GFC14" s="1"/>
      <c r="GFD14" s="1"/>
      <c r="GFE14" s="1"/>
      <c r="GFF14" s="1"/>
      <c r="GFG14" s="1"/>
      <c r="GFH14" s="1"/>
      <c r="GFI14" s="1"/>
      <c r="GFJ14" s="1"/>
      <c r="GFK14" s="1"/>
      <c r="GFL14" s="1"/>
      <c r="GFM14" s="1"/>
      <c r="GFN14" s="1"/>
      <c r="GFO14" s="1"/>
      <c r="GFP14" s="1"/>
      <c r="GFQ14" s="1"/>
      <c r="GFR14" s="1"/>
      <c r="GFS14" s="1"/>
      <c r="GFT14" s="1"/>
      <c r="GFU14" s="1"/>
      <c r="GFV14" s="1"/>
      <c r="GFW14" s="1"/>
      <c r="GFX14" s="1"/>
      <c r="GFY14" s="1"/>
      <c r="GFZ14" s="1"/>
      <c r="GGA14" s="1"/>
      <c r="GGB14" s="1"/>
      <c r="GGC14" s="1"/>
      <c r="GGD14" s="1"/>
      <c r="GGE14" s="1"/>
      <c r="GGF14" s="1"/>
      <c r="GGG14" s="1"/>
      <c r="GGH14" s="1"/>
      <c r="GGI14" s="1"/>
      <c r="GGJ14" s="1"/>
      <c r="GGK14" s="1"/>
      <c r="GGL14" s="1"/>
      <c r="GGM14" s="1"/>
      <c r="GGN14" s="1"/>
      <c r="GGO14" s="1"/>
      <c r="GGP14" s="1"/>
      <c r="GGQ14" s="1"/>
      <c r="GGR14" s="1"/>
      <c r="GGS14" s="1"/>
      <c r="GGT14" s="1"/>
      <c r="GGU14" s="1"/>
      <c r="GGV14" s="1"/>
      <c r="GGW14" s="1"/>
      <c r="GGX14" s="1"/>
      <c r="GGY14" s="1"/>
      <c r="GGZ14" s="1"/>
      <c r="GHA14" s="1"/>
      <c r="GHB14" s="1"/>
      <c r="GHC14" s="1"/>
      <c r="GHD14" s="1"/>
      <c r="GHE14" s="1"/>
      <c r="GHF14" s="1"/>
      <c r="GHG14" s="1"/>
      <c r="GHH14" s="1"/>
      <c r="GHI14" s="1"/>
      <c r="GHJ14" s="1"/>
      <c r="GHK14" s="1"/>
      <c r="GHL14" s="1"/>
      <c r="GHM14" s="1"/>
      <c r="GHN14" s="1"/>
      <c r="GHO14" s="1"/>
      <c r="GHP14" s="1"/>
      <c r="GHQ14" s="1"/>
      <c r="GHR14" s="1"/>
      <c r="GHS14" s="1"/>
      <c r="GHT14" s="1"/>
      <c r="GHU14" s="1"/>
      <c r="GHV14" s="1"/>
      <c r="GHW14" s="1"/>
      <c r="GHX14" s="1"/>
      <c r="GHY14" s="1"/>
      <c r="GHZ14" s="1"/>
      <c r="GIA14" s="1"/>
      <c r="GIB14" s="1"/>
      <c r="GIC14" s="1"/>
      <c r="GID14" s="1"/>
      <c r="GIE14" s="1"/>
      <c r="GIF14" s="1"/>
      <c r="GIG14" s="1"/>
      <c r="GIH14" s="1"/>
      <c r="GII14" s="1"/>
      <c r="GIJ14" s="1"/>
      <c r="GIK14" s="1"/>
      <c r="GIL14" s="1"/>
      <c r="GIM14" s="1"/>
      <c r="GIN14" s="1"/>
      <c r="GIO14" s="1"/>
      <c r="GIP14" s="1"/>
      <c r="GIQ14" s="1"/>
      <c r="GIR14" s="1"/>
      <c r="GIS14" s="1"/>
      <c r="GIT14" s="1"/>
      <c r="GIU14" s="1"/>
      <c r="GIV14" s="1"/>
      <c r="GIW14" s="1"/>
      <c r="GIX14" s="1"/>
      <c r="GIY14" s="1"/>
      <c r="GIZ14" s="1"/>
      <c r="GJA14" s="1"/>
      <c r="GJB14" s="1"/>
      <c r="GJC14" s="1"/>
      <c r="GJD14" s="1"/>
      <c r="GJE14" s="1"/>
      <c r="GJF14" s="1"/>
      <c r="GJG14" s="1"/>
      <c r="GJH14" s="1"/>
      <c r="GJI14" s="1"/>
      <c r="GJJ14" s="1"/>
      <c r="GJK14" s="1"/>
      <c r="GJL14" s="1"/>
      <c r="GJM14" s="1"/>
      <c r="GJN14" s="1"/>
      <c r="GJO14" s="1"/>
      <c r="GJP14" s="1"/>
      <c r="GJQ14" s="1"/>
      <c r="GJR14" s="1"/>
      <c r="GJS14" s="1"/>
      <c r="GJT14" s="1"/>
      <c r="GJU14" s="1"/>
      <c r="GJV14" s="1"/>
      <c r="GJW14" s="1"/>
      <c r="GJX14" s="1"/>
      <c r="GJY14" s="1"/>
      <c r="GJZ14" s="1"/>
      <c r="GKA14" s="1"/>
      <c r="GKB14" s="1"/>
      <c r="GKC14" s="1"/>
      <c r="GKD14" s="1"/>
      <c r="GKE14" s="1"/>
      <c r="GKF14" s="1"/>
      <c r="GKG14" s="1"/>
      <c r="GKH14" s="1"/>
      <c r="GKI14" s="1"/>
      <c r="GKJ14" s="1"/>
      <c r="GKK14" s="1"/>
      <c r="GKL14" s="1"/>
      <c r="GKM14" s="1"/>
      <c r="GKN14" s="1"/>
      <c r="GKO14" s="1"/>
      <c r="GKP14" s="1"/>
      <c r="GKQ14" s="1"/>
      <c r="GKR14" s="1"/>
      <c r="GKS14" s="1"/>
      <c r="GKT14" s="1"/>
      <c r="GKU14" s="1"/>
      <c r="GKV14" s="1"/>
      <c r="GKW14" s="1"/>
      <c r="GKX14" s="1"/>
      <c r="GKY14" s="1"/>
      <c r="GKZ14" s="1"/>
      <c r="GLA14" s="1"/>
      <c r="GLB14" s="1"/>
      <c r="GLC14" s="1"/>
      <c r="GLD14" s="1"/>
      <c r="GLE14" s="1"/>
      <c r="GLF14" s="1"/>
      <c r="GLG14" s="1"/>
      <c r="GLH14" s="1"/>
      <c r="GLI14" s="1"/>
      <c r="GLJ14" s="1"/>
      <c r="GLK14" s="1"/>
      <c r="GLL14" s="1"/>
      <c r="GLM14" s="1"/>
      <c r="GLN14" s="1"/>
      <c r="GLO14" s="1"/>
      <c r="GLP14" s="1"/>
      <c r="GLQ14" s="1"/>
      <c r="GLR14" s="1"/>
      <c r="GLS14" s="1"/>
      <c r="GLT14" s="1"/>
      <c r="GLU14" s="1"/>
      <c r="GLV14" s="1"/>
      <c r="GLW14" s="1"/>
      <c r="GLX14" s="1"/>
      <c r="GLY14" s="1"/>
      <c r="GLZ14" s="1"/>
      <c r="GMA14" s="1"/>
      <c r="GMB14" s="1"/>
      <c r="GMC14" s="1"/>
      <c r="GMD14" s="1"/>
      <c r="GME14" s="1"/>
      <c r="GMF14" s="1"/>
      <c r="GMG14" s="1"/>
      <c r="GMH14" s="1"/>
      <c r="GMI14" s="1"/>
      <c r="GMJ14" s="1"/>
      <c r="GMK14" s="1"/>
      <c r="GML14" s="1"/>
      <c r="GMM14" s="1"/>
      <c r="GMN14" s="1"/>
      <c r="GMO14" s="1"/>
      <c r="GMP14" s="1"/>
      <c r="GMQ14" s="1"/>
      <c r="GMR14" s="1"/>
      <c r="GMS14" s="1"/>
      <c r="GMT14" s="1"/>
      <c r="GMU14" s="1"/>
      <c r="GMV14" s="1"/>
      <c r="GMW14" s="1"/>
      <c r="GMX14" s="1"/>
      <c r="GMY14" s="1"/>
      <c r="GMZ14" s="1"/>
      <c r="GNA14" s="1"/>
      <c r="GNB14" s="1"/>
      <c r="GNC14" s="1"/>
      <c r="GND14" s="1"/>
      <c r="GNE14" s="1"/>
      <c r="GNF14" s="1"/>
      <c r="GNG14" s="1"/>
      <c r="GNH14" s="1"/>
      <c r="GNI14" s="1"/>
      <c r="GNJ14" s="1"/>
      <c r="GNK14" s="1"/>
      <c r="GNL14" s="1"/>
      <c r="GNM14" s="1"/>
      <c r="GNN14" s="1"/>
      <c r="GNO14" s="1"/>
      <c r="GNP14" s="1"/>
      <c r="GNQ14" s="1"/>
      <c r="GNR14" s="1"/>
      <c r="GNS14" s="1"/>
      <c r="GNT14" s="1"/>
      <c r="GNU14" s="1"/>
      <c r="GNV14" s="1"/>
      <c r="GNW14" s="1"/>
      <c r="GNX14" s="1"/>
      <c r="GNY14" s="1"/>
      <c r="GNZ14" s="1"/>
      <c r="GOA14" s="1"/>
      <c r="GOB14" s="1"/>
      <c r="GOC14" s="1"/>
      <c r="GOD14" s="1"/>
      <c r="GOE14" s="1"/>
      <c r="GOF14" s="1"/>
      <c r="GOG14" s="1"/>
      <c r="GOH14" s="1"/>
      <c r="GOI14" s="1"/>
      <c r="GOJ14" s="1"/>
      <c r="GOK14" s="1"/>
      <c r="GOL14" s="1"/>
      <c r="GOM14" s="1"/>
      <c r="GON14" s="1"/>
      <c r="GOO14" s="1"/>
      <c r="GOP14" s="1"/>
      <c r="GOQ14" s="1"/>
      <c r="GOR14" s="1"/>
      <c r="GOS14" s="1"/>
      <c r="GOT14" s="1"/>
      <c r="GOU14" s="1"/>
      <c r="GOV14" s="1"/>
      <c r="GOW14" s="1"/>
      <c r="GOX14" s="1"/>
      <c r="GOY14" s="1"/>
      <c r="GOZ14" s="1"/>
      <c r="GPA14" s="1"/>
      <c r="GPB14" s="1"/>
      <c r="GPC14" s="1"/>
      <c r="GPD14" s="1"/>
      <c r="GPE14" s="1"/>
      <c r="GPF14" s="1"/>
      <c r="GPG14" s="1"/>
      <c r="GPH14" s="1"/>
      <c r="GPI14" s="1"/>
      <c r="GPJ14" s="1"/>
      <c r="GPK14" s="1"/>
      <c r="GPL14" s="1"/>
      <c r="GPM14" s="1"/>
      <c r="GPN14" s="1"/>
      <c r="GPO14" s="1"/>
      <c r="GPP14" s="1"/>
      <c r="GPQ14" s="1"/>
      <c r="GPR14" s="1"/>
      <c r="GPS14" s="1"/>
      <c r="GPT14" s="1"/>
      <c r="GPU14" s="1"/>
      <c r="GPV14" s="1"/>
      <c r="GPW14" s="1"/>
      <c r="GPX14" s="1"/>
      <c r="GPY14" s="1"/>
      <c r="GPZ14" s="1"/>
      <c r="GQA14" s="1"/>
      <c r="GQB14" s="1"/>
      <c r="GQC14" s="1"/>
      <c r="GQD14" s="1"/>
      <c r="GQE14" s="1"/>
      <c r="GQF14" s="1"/>
      <c r="GQG14" s="1"/>
      <c r="GQH14" s="1"/>
      <c r="GQI14" s="1"/>
      <c r="GQJ14" s="1"/>
      <c r="GQK14" s="1"/>
      <c r="GQL14" s="1"/>
      <c r="GQM14" s="1"/>
      <c r="GQN14" s="1"/>
      <c r="GQO14" s="1"/>
      <c r="GQP14" s="1"/>
      <c r="GQQ14" s="1"/>
      <c r="GQR14" s="1"/>
      <c r="GQS14" s="1"/>
      <c r="GQT14" s="1"/>
      <c r="GQU14" s="1"/>
      <c r="GQV14" s="1"/>
      <c r="GQW14" s="1"/>
      <c r="GQX14" s="1"/>
      <c r="GQY14" s="1"/>
      <c r="GQZ14" s="1"/>
      <c r="GRA14" s="1"/>
      <c r="GRB14" s="1"/>
      <c r="GRC14" s="1"/>
      <c r="GRD14" s="1"/>
      <c r="GRE14" s="1"/>
      <c r="GRF14" s="1"/>
      <c r="GRG14" s="1"/>
      <c r="GRH14" s="1"/>
      <c r="GRI14" s="1"/>
      <c r="GRJ14" s="1"/>
      <c r="GRK14" s="1"/>
      <c r="GRL14" s="1"/>
      <c r="GRM14" s="1"/>
      <c r="GRN14" s="1"/>
      <c r="GRO14" s="1"/>
      <c r="GRP14" s="1"/>
      <c r="GRQ14" s="1"/>
      <c r="GRR14" s="1"/>
      <c r="GRS14" s="1"/>
      <c r="GRT14" s="1"/>
      <c r="GRU14" s="1"/>
      <c r="GRV14" s="1"/>
      <c r="GRW14" s="1"/>
      <c r="GRX14" s="1"/>
      <c r="GRY14" s="1"/>
      <c r="GRZ14" s="1"/>
      <c r="GSA14" s="1"/>
      <c r="GSB14" s="1"/>
      <c r="GSC14" s="1"/>
      <c r="GSD14" s="1"/>
      <c r="GSE14" s="1"/>
      <c r="GSF14" s="1"/>
      <c r="GSG14" s="1"/>
      <c r="GSH14" s="1"/>
      <c r="GSI14" s="1"/>
      <c r="GSJ14" s="1"/>
      <c r="GSK14" s="1"/>
      <c r="GSL14" s="1"/>
      <c r="GSM14" s="1"/>
      <c r="GSN14" s="1"/>
      <c r="GSO14" s="1"/>
      <c r="GSP14" s="1"/>
      <c r="GSQ14" s="1"/>
      <c r="GSR14" s="1"/>
      <c r="GSS14" s="1"/>
      <c r="GST14" s="1"/>
      <c r="GSU14" s="1"/>
      <c r="GSV14" s="1"/>
      <c r="GSW14" s="1"/>
      <c r="GSX14" s="1"/>
      <c r="GSY14" s="1"/>
      <c r="GSZ14" s="1"/>
      <c r="GTA14" s="1"/>
      <c r="GTB14" s="1"/>
      <c r="GTC14" s="1"/>
      <c r="GTD14" s="1"/>
      <c r="GTE14" s="1"/>
      <c r="GTF14" s="1"/>
      <c r="GTG14" s="1"/>
      <c r="GTH14" s="1"/>
      <c r="GTI14" s="1"/>
      <c r="GTJ14" s="1"/>
      <c r="GTK14" s="1"/>
      <c r="GTL14" s="1"/>
      <c r="GTM14" s="1"/>
      <c r="GTN14" s="1"/>
      <c r="GTO14" s="1"/>
      <c r="GTP14" s="1"/>
      <c r="GTQ14" s="1"/>
      <c r="GTR14" s="1"/>
      <c r="GTS14" s="1"/>
      <c r="GTT14" s="1"/>
      <c r="GTU14" s="1"/>
      <c r="GTV14" s="1"/>
      <c r="GTW14" s="1"/>
      <c r="GTX14" s="1"/>
      <c r="GTY14" s="1"/>
      <c r="GTZ14" s="1"/>
      <c r="GUA14" s="1"/>
      <c r="GUB14" s="1"/>
      <c r="GUC14" s="1"/>
      <c r="GUD14" s="1"/>
      <c r="GUE14" s="1"/>
      <c r="GUF14" s="1"/>
      <c r="GUG14" s="1"/>
      <c r="GUH14" s="1"/>
      <c r="GUI14" s="1"/>
      <c r="GUJ14" s="1"/>
      <c r="GUK14" s="1"/>
      <c r="GUL14" s="1"/>
      <c r="GUM14" s="1"/>
      <c r="GUN14" s="1"/>
      <c r="GUO14" s="1"/>
      <c r="GUP14" s="1"/>
      <c r="GUQ14" s="1"/>
      <c r="GUR14" s="1"/>
      <c r="GUS14" s="1"/>
      <c r="GUT14" s="1"/>
      <c r="GUU14" s="1"/>
      <c r="GUV14" s="1"/>
      <c r="GUW14" s="1"/>
      <c r="GUX14" s="1"/>
      <c r="GUY14" s="1"/>
      <c r="GUZ14" s="1"/>
      <c r="GVA14" s="1"/>
      <c r="GVB14" s="1"/>
      <c r="GVC14" s="1"/>
      <c r="GVD14" s="1"/>
      <c r="GVE14" s="1"/>
      <c r="GVF14" s="1"/>
      <c r="GVG14" s="1"/>
      <c r="GVH14" s="1"/>
      <c r="GVI14" s="1"/>
      <c r="GVJ14" s="1"/>
      <c r="GVK14" s="1"/>
      <c r="GVL14" s="1"/>
      <c r="GVM14" s="1"/>
      <c r="GVN14" s="1"/>
      <c r="GVO14" s="1"/>
      <c r="GVP14" s="1"/>
      <c r="GVQ14" s="1"/>
      <c r="GVR14" s="1"/>
      <c r="GVS14" s="1"/>
      <c r="GVT14" s="1"/>
      <c r="GVU14" s="1"/>
      <c r="GVV14" s="1"/>
      <c r="GVW14" s="1"/>
      <c r="GVX14" s="1"/>
      <c r="GVY14" s="1"/>
      <c r="GVZ14" s="1"/>
      <c r="GWA14" s="1"/>
      <c r="GWB14" s="1"/>
      <c r="GWC14" s="1"/>
      <c r="GWD14" s="1"/>
      <c r="GWE14" s="1"/>
      <c r="GWF14" s="1"/>
      <c r="GWG14" s="1"/>
      <c r="GWH14" s="1"/>
      <c r="GWI14" s="1"/>
      <c r="GWJ14" s="1"/>
      <c r="GWK14" s="1"/>
      <c r="GWL14" s="1"/>
      <c r="GWM14" s="1"/>
      <c r="GWN14" s="1"/>
      <c r="GWO14" s="1"/>
      <c r="GWP14" s="1"/>
      <c r="GWQ14" s="1"/>
      <c r="GWR14" s="1"/>
      <c r="GWS14" s="1"/>
      <c r="GWT14" s="1"/>
      <c r="GWU14" s="1"/>
      <c r="GWV14" s="1"/>
      <c r="GWW14" s="1"/>
      <c r="GWX14" s="1"/>
      <c r="GWY14" s="1"/>
      <c r="GWZ14" s="1"/>
      <c r="GXA14" s="1"/>
      <c r="GXB14" s="1"/>
      <c r="GXC14" s="1"/>
      <c r="GXD14" s="1"/>
      <c r="GXE14" s="1"/>
      <c r="GXF14" s="1"/>
      <c r="GXG14" s="1"/>
      <c r="GXH14" s="1"/>
      <c r="GXI14" s="1"/>
      <c r="GXJ14" s="1"/>
      <c r="GXK14" s="1"/>
      <c r="GXL14" s="1"/>
      <c r="GXM14" s="1"/>
      <c r="GXN14" s="1"/>
      <c r="GXO14" s="1"/>
      <c r="GXP14" s="1"/>
      <c r="GXQ14" s="1"/>
      <c r="GXR14" s="1"/>
      <c r="GXS14" s="1"/>
      <c r="GXT14" s="1"/>
      <c r="GXU14" s="1"/>
      <c r="GXV14" s="1"/>
      <c r="GXW14" s="1"/>
      <c r="GXX14" s="1"/>
      <c r="GXY14" s="1"/>
      <c r="GXZ14" s="1"/>
      <c r="GYA14" s="1"/>
      <c r="GYB14" s="1"/>
      <c r="GYC14" s="1"/>
      <c r="GYD14" s="1"/>
      <c r="GYE14" s="1"/>
      <c r="GYF14" s="1"/>
      <c r="GYG14" s="1"/>
      <c r="GYH14" s="1"/>
      <c r="GYI14" s="1"/>
      <c r="GYJ14" s="1"/>
      <c r="GYK14" s="1"/>
      <c r="GYL14" s="1"/>
      <c r="GYM14" s="1"/>
      <c r="GYN14" s="1"/>
      <c r="GYO14" s="1"/>
      <c r="GYP14" s="1"/>
      <c r="GYQ14" s="1"/>
      <c r="GYR14" s="1"/>
      <c r="GYS14" s="1"/>
      <c r="GYT14" s="1"/>
      <c r="GYU14" s="1"/>
      <c r="GYV14" s="1"/>
      <c r="GYW14" s="1"/>
      <c r="GYX14" s="1"/>
      <c r="GYY14" s="1"/>
      <c r="GYZ14" s="1"/>
      <c r="GZA14" s="1"/>
      <c r="GZB14" s="1"/>
      <c r="GZC14" s="1"/>
      <c r="GZD14" s="1"/>
      <c r="GZE14" s="1"/>
      <c r="GZF14" s="1"/>
      <c r="GZG14" s="1"/>
      <c r="GZH14" s="1"/>
      <c r="GZI14" s="1"/>
      <c r="GZJ14" s="1"/>
      <c r="GZK14" s="1"/>
      <c r="GZL14" s="1"/>
      <c r="GZM14" s="1"/>
      <c r="GZN14" s="1"/>
      <c r="GZO14" s="1"/>
      <c r="GZP14" s="1"/>
      <c r="GZQ14" s="1"/>
      <c r="GZR14" s="1"/>
      <c r="GZS14" s="1"/>
      <c r="GZT14" s="1"/>
      <c r="GZU14" s="1"/>
      <c r="GZV14" s="1"/>
      <c r="GZW14" s="1"/>
      <c r="GZX14" s="1"/>
      <c r="GZY14" s="1"/>
      <c r="GZZ14" s="1"/>
      <c r="HAA14" s="1"/>
      <c r="HAB14" s="1"/>
      <c r="HAC14" s="1"/>
      <c r="HAD14" s="1"/>
      <c r="HAE14" s="1"/>
      <c r="HAF14" s="1"/>
      <c r="HAG14" s="1"/>
      <c r="HAH14" s="1"/>
      <c r="HAI14" s="1"/>
      <c r="HAJ14" s="1"/>
      <c r="HAK14" s="1"/>
      <c r="HAL14" s="1"/>
      <c r="HAM14" s="1"/>
      <c r="HAN14" s="1"/>
      <c r="HAO14" s="1"/>
      <c r="HAP14" s="1"/>
      <c r="HAQ14" s="1"/>
      <c r="HAR14" s="1"/>
      <c r="HAS14" s="1"/>
      <c r="HAT14" s="1"/>
      <c r="HAU14" s="1"/>
      <c r="HAV14" s="1"/>
      <c r="HAW14" s="1"/>
      <c r="HAX14" s="1"/>
      <c r="HAY14" s="1"/>
      <c r="HAZ14" s="1"/>
      <c r="HBA14" s="1"/>
      <c r="HBB14" s="1"/>
      <c r="HBC14" s="1"/>
      <c r="HBD14" s="1"/>
      <c r="HBE14" s="1"/>
      <c r="HBF14" s="1"/>
      <c r="HBG14" s="1"/>
      <c r="HBH14" s="1"/>
      <c r="HBI14" s="1"/>
      <c r="HBJ14" s="1"/>
      <c r="HBK14" s="1"/>
      <c r="HBL14" s="1"/>
      <c r="HBM14" s="1"/>
      <c r="HBN14" s="1"/>
      <c r="HBO14" s="1"/>
      <c r="HBP14" s="1"/>
      <c r="HBQ14" s="1"/>
      <c r="HBR14" s="1"/>
      <c r="HBS14" s="1"/>
      <c r="HBT14" s="1"/>
      <c r="HBU14" s="1"/>
      <c r="HBV14" s="1"/>
      <c r="HBW14" s="1"/>
      <c r="HBX14" s="1"/>
      <c r="HBY14" s="1"/>
      <c r="HBZ14" s="1"/>
      <c r="HCA14" s="1"/>
      <c r="HCB14" s="1"/>
      <c r="HCC14" s="1"/>
      <c r="HCD14" s="1"/>
      <c r="HCE14" s="1"/>
      <c r="HCF14" s="1"/>
      <c r="HCG14" s="1"/>
      <c r="HCH14" s="1"/>
      <c r="HCI14" s="1"/>
      <c r="HCJ14" s="1"/>
      <c r="HCK14" s="1"/>
      <c r="HCL14" s="1"/>
      <c r="HCM14" s="1"/>
      <c r="HCN14" s="1"/>
      <c r="HCO14" s="1"/>
      <c r="HCP14" s="1"/>
      <c r="HCQ14" s="1"/>
      <c r="HCR14" s="1"/>
      <c r="HCS14" s="1"/>
      <c r="HCT14" s="1"/>
      <c r="HCU14" s="1"/>
      <c r="HCV14" s="1"/>
      <c r="HCW14" s="1"/>
      <c r="HCX14" s="1"/>
      <c r="HCY14" s="1"/>
      <c r="HCZ14" s="1"/>
      <c r="HDA14" s="1"/>
      <c r="HDB14" s="1"/>
      <c r="HDC14" s="1"/>
      <c r="HDD14" s="1"/>
      <c r="HDE14" s="1"/>
      <c r="HDF14" s="1"/>
      <c r="HDG14" s="1"/>
      <c r="HDH14" s="1"/>
      <c r="HDI14" s="1"/>
      <c r="HDJ14" s="1"/>
      <c r="HDK14" s="1"/>
      <c r="HDL14" s="1"/>
      <c r="HDM14" s="1"/>
      <c r="HDN14" s="1"/>
      <c r="HDO14" s="1"/>
      <c r="HDP14" s="1"/>
      <c r="HDQ14" s="1"/>
      <c r="HDR14" s="1"/>
      <c r="HDS14" s="1"/>
      <c r="HDT14" s="1"/>
      <c r="HDU14" s="1"/>
      <c r="HDV14" s="1"/>
      <c r="HDW14" s="1"/>
      <c r="HDX14" s="1"/>
      <c r="HDY14" s="1"/>
      <c r="HDZ14" s="1"/>
      <c r="HEA14" s="1"/>
      <c r="HEB14" s="1"/>
      <c r="HEC14" s="1"/>
      <c r="HED14" s="1"/>
      <c r="HEE14" s="1"/>
      <c r="HEF14" s="1"/>
      <c r="HEG14" s="1"/>
      <c r="HEH14" s="1"/>
      <c r="HEI14" s="1"/>
      <c r="HEJ14" s="1"/>
      <c r="HEK14" s="1"/>
      <c r="HEL14" s="1"/>
      <c r="HEM14" s="1"/>
      <c r="HEN14" s="1"/>
      <c r="HEO14" s="1"/>
      <c r="HEP14" s="1"/>
      <c r="HEQ14" s="1"/>
      <c r="HER14" s="1"/>
      <c r="HES14" s="1"/>
      <c r="HET14" s="1"/>
      <c r="HEU14" s="1"/>
      <c r="HEV14" s="1"/>
      <c r="HEW14" s="1"/>
      <c r="HEX14" s="1"/>
      <c r="HEY14" s="1"/>
      <c r="HEZ14" s="1"/>
      <c r="HFA14" s="1"/>
      <c r="HFB14" s="1"/>
      <c r="HFC14" s="1"/>
      <c r="HFD14" s="1"/>
      <c r="HFE14" s="1"/>
      <c r="HFF14" s="1"/>
      <c r="HFG14" s="1"/>
      <c r="HFH14" s="1"/>
      <c r="HFI14" s="1"/>
      <c r="HFJ14" s="1"/>
      <c r="HFK14" s="1"/>
      <c r="HFL14" s="1"/>
      <c r="HFM14" s="1"/>
      <c r="HFN14" s="1"/>
      <c r="HFO14" s="1"/>
      <c r="HFP14" s="1"/>
      <c r="HFQ14" s="1"/>
      <c r="HFR14" s="1"/>
      <c r="HFS14" s="1"/>
      <c r="HFT14" s="1"/>
      <c r="HFU14" s="1"/>
      <c r="HFV14" s="1"/>
      <c r="HFW14" s="1"/>
      <c r="HFX14" s="1"/>
      <c r="HFY14" s="1"/>
      <c r="HFZ14" s="1"/>
      <c r="HGA14" s="1"/>
      <c r="HGB14" s="1"/>
      <c r="HGC14" s="1"/>
      <c r="HGD14" s="1"/>
      <c r="HGE14" s="1"/>
      <c r="HGF14" s="1"/>
      <c r="HGG14" s="1"/>
      <c r="HGH14" s="1"/>
      <c r="HGI14" s="1"/>
      <c r="HGJ14" s="1"/>
      <c r="HGK14" s="1"/>
      <c r="HGL14" s="1"/>
      <c r="HGM14" s="1"/>
      <c r="HGN14" s="1"/>
      <c r="HGO14" s="1"/>
      <c r="HGP14" s="1"/>
      <c r="HGQ14" s="1"/>
      <c r="HGR14" s="1"/>
      <c r="HGS14" s="1"/>
      <c r="HGT14" s="1"/>
      <c r="HGU14" s="1"/>
      <c r="HGV14" s="1"/>
      <c r="HGW14" s="1"/>
      <c r="HGX14" s="1"/>
      <c r="HGY14" s="1"/>
      <c r="HGZ14" s="1"/>
      <c r="HHA14" s="1"/>
      <c r="HHB14" s="1"/>
      <c r="HHC14" s="1"/>
      <c r="HHD14" s="1"/>
      <c r="HHE14" s="1"/>
      <c r="HHF14" s="1"/>
      <c r="HHG14" s="1"/>
      <c r="HHH14" s="1"/>
      <c r="HHI14" s="1"/>
      <c r="HHJ14" s="1"/>
      <c r="HHK14" s="1"/>
      <c r="HHL14" s="1"/>
      <c r="HHM14" s="1"/>
      <c r="HHN14" s="1"/>
      <c r="HHO14" s="1"/>
      <c r="HHP14" s="1"/>
      <c r="HHQ14" s="1"/>
      <c r="HHR14" s="1"/>
      <c r="HHS14" s="1"/>
      <c r="HHT14" s="1"/>
      <c r="HHU14" s="1"/>
      <c r="HHV14" s="1"/>
      <c r="HHW14" s="1"/>
      <c r="HHX14" s="1"/>
      <c r="HHY14" s="1"/>
      <c r="HHZ14" s="1"/>
      <c r="HIA14" s="1"/>
      <c r="HIB14" s="1"/>
      <c r="HIC14" s="1"/>
      <c r="HID14" s="1"/>
      <c r="HIE14" s="1"/>
      <c r="HIF14" s="1"/>
      <c r="HIG14" s="1"/>
      <c r="HIH14" s="1"/>
      <c r="HII14" s="1"/>
      <c r="HIJ14" s="1"/>
      <c r="HIK14" s="1"/>
      <c r="HIL14" s="1"/>
      <c r="HIM14" s="1"/>
      <c r="HIN14" s="1"/>
      <c r="HIO14" s="1"/>
      <c r="HIP14" s="1"/>
      <c r="HIQ14" s="1"/>
      <c r="HIR14" s="1"/>
      <c r="HIS14" s="1"/>
      <c r="HIT14" s="1"/>
      <c r="HIU14" s="1"/>
      <c r="HIV14" s="1"/>
      <c r="HIW14" s="1"/>
      <c r="HIX14" s="1"/>
      <c r="HIY14" s="1"/>
      <c r="HIZ14" s="1"/>
      <c r="HJA14" s="1"/>
      <c r="HJB14" s="1"/>
      <c r="HJC14" s="1"/>
      <c r="HJD14" s="1"/>
      <c r="HJE14" s="1"/>
      <c r="HJF14" s="1"/>
      <c r="HJG14" s="1"/>
      <c r="HJH14" s="1"/>
      <c r="HJI14" s="1"/>
      <c r="HJJ14" s="1"/>
      <c r="HJK14" s="1"/>
      <c r="HJL14" s="1"/>
      <c r="HJM14" s="1"/>
      <c r="HJN14" s="1"/>
      <c r="HJO14" s="1"/>
      <c r="HJP14" s="1"/>
      <c r="HJQ14" s="1"/>
      <c r="HJR14" s="1"/>
      <c r="HJS14" s="1"/>
      <c r="HJT14" s="1"/>
      <c r="HJU14" s="1"/>
      <c r="HJV14" s="1"/>
      <c r="HJW14" s="1"/>
      <c r="HJX14" s="1"/>
      <c r="HJY14" s="1"/>
      <c r="HJZ14" s="1"/>
      <c r="HKA14" s="1"/>
      <c r="HKB14" s="1"/>
      <c r="HKC14" s="1"/>
      <c r="HKD14" s="1"/>
      <c r="HKE14" s="1"/>
      <c r="HKF14" s="1"/>
      <c r="HKG14" s="1"/>
      <c r="HKH14" s="1"/>
      <c r="HKI14" s="1"/>
      <c r="HKJ14" s="1"/>
      <c r="HKK14" s="1"/>
      <c r="HKL14" s="1"/>
      <c r="HKM14" s="1"/>
      <c r="HKN14" s="1"/>
      <c r="HKO14" s="1"/>
      <c r="HKP14" s="1"/>
      <c r="HKQ14" s="1"/>
      <c r="HKR14" s="1"/>
      <c r="HKS14" s="1"/>
      <c r="HKT14" s="1"/>
      <c r="HKU14" s="1"/>
      <c r="HKV14" s="1"/>
      <c r="HKW14" s="1"/>
      <c r="HKX14" s="1"/>
      <c r="HKY14" s="1"/>
      <c r="HKZ14" s="1"/>
      <c r="HLA14" s="1"/>
      <c r="HLB14" s="1"/>
      <c r="HLC14" s="1"/>
      <c r="HLD14" s="1"/>
      <c r="HLE14" s="1"/>
      <c r="HLF14" s="1"/>
      <c r="HLG14" s="1"/>
      <c r="HLH14" s="1"/>
      <c r="HLI14" s="1"/>
      <c r="HLJ14" s="1"/>
      <c r="HLK14" s="1"/>
      <c r="HLL14" s="1"/>
      <c r="HLM14" s="1"/>
      <c r="HLN14" s="1"/>
      <c r="HLO14" s="1"/>
      <c r="HLP14" s="1"/>
      <c r="HLQ14" s="1"/>
      <c r="HLR14" s="1"/>
      <c r="HLS14" s="1"/>
      <c r="HLT14" s="1"/>
      <c r="HLU14" s="1"/>
      <c r="HLV14" s="1"/>
      <c r="HLW14" s="1"/>
      <c r="HLX14" s="1"/>
      <c r="HLY14" s="1"/>
      <c r="HLZ14" s="1"/>
      <c r="HMA14" s="1"/>
      <c r="HMB14" s="1"/>
      <c r="HMC14" s="1"/>
      <c r="HMD14" s="1"/>
      <c r="HME14" s="1"/>
      <c r="HMF14" s="1"/>
      <c r="HMG14" s="1"/>
      <c r="HMH14" s="1"/>
      <c r="HMI14" s="1"/>
      <c r="HMJ14" s="1"/>
      <c r="HMK14" s="1"/>
      <c r="HML14" s="1"/>
      <c r="HMM14" s="1"/>
      <c r="HMN14" s="1"/>
      <c r="HMO14" s="1"/>
      <c r="HMP14" s="1"/>
      <c r="HMQ14" s="1"/>
      <c r="HMR14" s="1"/>
      <c r="HMS14" s="1"/>
      <c r="HMT14" s="1"/>
      <c r="HMU14" s="1"/>
      <c r="HMV14" s="1"/>
      <c r="HMW14" s="1"/>
      <c r="HMX14" s="1"/>
      <c r="HMY14" s="1"/>
      <c r="HMZ14" s="1"/>
      <c r="HNA14" s="1"/>
      <c r="HNB14" s="1"/>
      <c r="HNC14" s="1"/>
      <c r="HND14" s="1"/>
      <c r="HNE14" s="1"/>
      <c r="HNF14" s="1"/>
      <c r="HNG14" s="1"/>
      <c r="HNH14" s="1"/>
      <c r="HNI14" s="1"/>
      <c r="HNJ14" s="1"/>
      <c r="HNK14" s="1"/>
      <c r="HNL14" s="1"/>
      <c r="HNM14" s="1"/>
      <c r="HNN14" s="1"/>
      <c r="HNO14" s="1"/>
      <c r="HNP14" s="1"/>
      <c r="HNQ14" s="1"/>
      <c r="HNR14" s="1"/>
      <c r="HNS14" s="1"/>
      <c r="HNT14" s="1"/>
      <c r="HNU14" s="1"/>
      <c r="HNV14" s="1"/>
      <c r="HNW14" s="1"/>
      <c r="HNX14" s="1"/>
      <c r="HNY14" s="1"/>
      <c r="HNZ14" s="1"/>
      <c r="HOA14" s="1"/>
      <c r="HOB14" s="1"/>
      <c r="HOC14" s="1"/>
      <c r="HOD14" s="1"/>
      <c r="HOE14" s="1"/>
      <c r="HOF14" s="1"/>
      <c r="HOG14" s="1"/>
      <c r="HOH14" s="1"/>
      <c r="HOI14" s="1"/>
      <c r="HOJ14" s="1"/>
      <c r="HOK14" s="1"/>
      <c r="HOL14" s="1"/>
      <c r="HOM14" s="1"/>
      <c r="HON14" s="1"/>
      <c r="HOO14" s="1"/>
      <c r="HOP14" s="1"/>
      <c r="HOQ14" s="1"/>
      <c r="HOR14" s="1"/>
      <c r="HOS14" s="1"/>
      <c r="HOT14" s="1"/>
      <c r="HOU14" s="1"/>
      <c r="HOV14" s="1"/>
      <c r="HOW14" s="1"/>
      <c r="HOX14" s="1"/>
      <c r="HOY14" s="1"/>
      <c r="HOZ14" s="1"/>
      <c r="HPA14" s="1"/>
      <c r="HPB14" s="1"/>
      <c r="HPC14" s="1"/>
      <c r="HPD14" s="1"/>
      <c r="HPE14" s="1"/>
      <c r="HPF14" s="1"/>
      <c r="HPG14" s="1"/>
      <c r="HPH14" s="1"/>
      <c r="HPI14" s="1"/>
      <c r="HPJ14" s="1"/>
      <c r="HPK14" s="1"/>
      <c r="HPL14" s="1"/>
      <c r="HPM14" s="1"/>
      <c r="HPN14" s="1"/>
      <c r="HPO14" s="1"/>
      <c r="HPP14" s="1"/>
      <c r="HPQ14" s="1"/>
      <c r="HPR14" s="1"/>
      <c r="HPS14" s="1"/>
      <c r="HPT14" s="1"/>
      <c r="HPU14" s="1"/>
      <c r="HPV14" s="1"/>
      <c r="HPW14" s="1"/>
      <c r="HPX14" s="1"/>
      <c r="HPY14" s="1"/>
      <c r="HPZ14" s="1"/>
      <c r="HQA14" s="1"/>
      <c r="HQB14" s="1"/>
      <c r="HQC14" s="1"/>
      <c r="HQD14" s="1"/>
      <c r="HQE14" s="1"/>
      <c r="HQF14" s="1"/>
      <c r="HQG14" s="1"/>
      <c r="HQH14" s="1"/>
      <c r="HQI14" s="1"/>
      <c r="HQJ14" s="1"/>
      <c r="HQK14" s="1"/>
      <c r="HQL14" s="1"/>
      <c r="HQM14" s="1"/>
      <c r="HQN14" s="1"/>
      <c r="HQO14" s="1"/>
      <c r="HQP14" s="1"/>
      <c r="HQQ14" s="1"/>
      <c r="HQR14" s="1"/>
      <c r="HQS14" s="1"/>
      <c r="HQT14" s="1"/>
      <c r="HQU14" s="1"/>
      <c r="HQV14" s="1"/>
      <c r="HQW14" s="1"/>
      <c r="HQX14" s="1"/>
      <c r="HQY14" s="1"/>
      <c r="HQZ14" s="1"/>
      <c r="HRA14" s="1"/>
      <c r="HRB14" s="1"/>
      <c r="HRC14" s="1"/>
      <c r="HRD14" s="1"/>
      <c r="HRE14" s="1"/>
      <c r="HRF14" s="1"/>
      <c r="HRG14" s="1"/>
      <c r="HRH14" s="1"/>
      <c r="HRI14" s="1"/>
      <c r="HRJ14" s="1"/>
      <c r="HRK14" s="1"/>
      <c r="HRL14" s="1"/>
      <c r="HRM14" s="1"/>
      <c r="HRN14" s="1"/>
      <c r="HRO14" s="1"/>
      <c r="HRP14" s="1"/>
      <c r="HRQ14" s="1"/>
      <c r="HRR14" s="1"/>
      <c r="HRS14" s="1"/>
      <c r="HRT14" s="1"/>
      <c r="HRU14" s="1"/>
      <c r="HRV14" s="1"/>
      <c r="HRW14" s="1"/>
      <c r="HRX14" s="1"/>
      <c r="HRY14" s="1"/>
      <c r="HRZ14" s="1"/>
      <c r="HSA14" s="1"/>
      <c r="HSB14" s="1"/>
      <c r="HSC14" s="1"/>
      <c r="HSD14" s="1"/>
      <c r="HSE14" s="1"/>
      <c r="HSF14" s="1"/>
      <c r="HSG14" s="1"/>
      <c r="HSH14" s="1"/>
      <c r="HSI14" s="1"/>
      <c r="HSJ14" s="1"/>
      <c r="HSK14" s="1"/>
      <c r="HSL14" s="1"/>
      <c r="HSM14" s="1"/>
      <c r="HSN14" s="1"/>
      <c r="HSO14" s="1"/>
      <c r="HSP14" s="1"/>
      <c r="HSQ14" s="1"/>
      <c r="HSR14" s="1"/>
      <c r="HSS14" s="1"/>
      <c r="HST14" s="1"/>
      <c r="HSU14" s="1"/>
      <c r="HSV14" s="1"/>
      <c r="HSW14" s="1"/>
      <c r="HSX14" s="1"/>
      <c r="HSY14" s="1"/>
      <c r="HSZ14" s="1"/>
      <c r="HTA14" s="1"/>
      <c r="HTB14" s="1"/>
      <c r="HTC14" s="1"/>
      <c r="HTD14" s="1"/>
      <c r="HTE14" s="1"/>
      <c r="HTF14" s="1"/>
      <c r="HTG14" s="1"/>
      <c r="HTH14" s="1"/>
      <c r="HTI14" s="1"/>
      <c r="HTJ14" s="1"/>
      <c r="HTK14" s="1"/>
      <c r="HTL14" s="1"/>
      <c r="HTM14" s="1"/>
      <c r="HTN14" s="1"/>
      <c r="HTO14" s="1"/>
      <c r="HTP14" s="1"/>
      <c r="HTQ14" s="1"/>
      <c r="HTR14" s="1"/>
      <c r="HTS14" s="1"/>
      <c r="HTT14" s="1"/>
      <c r="HTU14" s="1"/>
      <c r="HTV14" s="1"/>
      <c r="HTW14" s="1"/>
      <c r="HTX14" s="1"/>
      <c r="HTY14" s="1"/>
      <c r="HTZ14" s="1"/>
      <c r="HUA14" s="1"/>
      <c r="HUB14" s="1"/>
      <c r="HUC14" s="1"/>
      <c r="HUD14" s="1"/>
      <c r="HUE14" s="1"/>
      <c r="HUF14" s="1"/>
      <c r="HUG14" s="1"/>
      <c r="HUH14" s="1"/>
      <c r="HUI14" s="1"/>
      <c r="HUJ14" s="1"/>
      <c r="HUK14" s="1"/>
      <c r="HUL14" s="1"/>
      <c r="HUM14" s="1"/>
      <c r="HUN14" s="1"/>
      <c r="HUO14" s="1"/>
      <c r="HUP14" s="1"/>
      <c r="HUQ14" s="1"/>
      <c r="HUR14" s="1"/>
      <c r="HUS14" s="1"/>
      <c r="HUT14" s="1"/>
      <c r="HUU14" s="1"/>
      <c r="HUV14" s="1"/>
      <c r="HUW14" s="1"/>
      <c r="HUX14" s="1"/>
      <c r="HUY14" s="1"/>
      <c r="HUZ14" s="1"/>
      <c r="HVA14" s="1"/>
      <c r="HVB14" s="1"/>
      <c r="HVC14" s="1"/>
      <c r="HVD14" s="1"/>
      <c r="HVE14" s="1"/>
      <c r="HVF14" s="1"/>
      <c r="HVG14" s="1"/>
      <c r="HVH14" s="1"/>
      <c r="HVI14" s="1"/>
      <c r="HVJ14" s="1"/>
      <c r="HVK14" s="1"/>
      <c r="HVL14" s="1"/>
      <c r="HVM14" s="1"/>
      <c r="HVN14" s="1"/>
      <c r="HVO14" s="1"/>
      <c r="HVP14" s="1"/>
      <c r="HVQ14" s="1"/>
      <c r="HVR14" s="1"/>
      <c r="HVS14" s="1"/>
      <c r="HVT14" s="1"/>
      <c r="HVU14" s="1"/>
      <c r="HVV14" s="1"/>
      <c r="HVW14" s="1"/>
      <c r="HVX14" s="1"/>
      <c r="HVY14" s="1"/>
      <c r="HVZ14" s="1"/>
      <c r="HWA14" s="1"/>
      <c r="HWB14" s="1"/>
      <c r="HWC14" s="1"/>
      <c r="HWD14" s="1"/>
      <c r="HWE14" s="1"/>
      <c r="HWF14" s="1"/>
      <c r="HWG14" s="1"/>
      <c r="HWH14" s="1"/>
      <c r="HWI14" s="1"/>
      <c r="HWJ14" s="1"/>
      <c r="HWK14" s="1"/>
      <c r="HWL14" s="1"/>
      <c r="HWM14" s="1"/>
      <c r="HWN14" s="1"/>
      <c r="HWO14" s="1"/>
      <c r="HWP14" s="1"/>
      <c r="HWQ14" s="1"/>
      <c r="HWR14" s="1"/>
      <c r="HWS14" s="1"/>
      <c r="HWT14" s="1"/>
      <c r="HWU14" s="1"/>
      <c r="HWV14" s="1"/>
      <c r="HWW14" s="1"/>
      <c r="HWX14" s="1"/>
      <c r="HWY14" s="1"/>
      <c r="HWZ14" s="1"/>
      <c r="HXA14" s="1"/>
      <c r="HXB14" s="1"/>
      <c r="HXC14" s="1"/>
      <c r="HXD14" s="1"/>
      <c r="HXE14" s="1"/>
      <c r="HXF14" s="1"/>
      <c r="HXG14" s="1"/>
      <c r="HXH14" s="1"/>
      <c r="HXI14" s="1"/>
      <c r="HXJ14" s="1"/>
      <c r="HXK14" s="1"/>
      <c r="HXL14" s="1"/>
      <c r="HXM14" s="1"/>
      <c r="HXN14" s="1"/>
      <c r="HXO14" s="1"/>
      <c r="HXP14" s="1"/>
      <c r="HXQ14" s="1"/>
      <c r="HXR14" s="1"/>
      <c r="HXS14" s="1"/>
      <c r="HXT14" s="1"/>
      <c r="HXU14" s="1"/>
      <c r="HXV14" s="1"/>
      <c r="HXW14" s="1"/>
      <c r="HXX14" s="1"/>
      <c r="HXY14" s="1"/>
      <c r="HXZ14" s="1"/>
      <c r="HYA14" s="1"/>
      <c r="HYB14" s="1"/>
      <c r="HYC14" s="1"/>
      <c r="HYD14" s="1"/>
      <c r="HYE14" s="1"/>
      <c r="HYF14" s="1"/>
      <c r="HYG14" s="1"/>
      <c r="HYH14" s="1"/>
      <c r="HYI14" s="1"/>
      <c r="HYJ14" s="1"/>
      <c r="HYK14" s="1"/>
      <c r="HYL14" s="1"/>
      <c r="HYM14" s="1"/>
      <c r="HYN14" s="1"/>
      <c r="HYO14" s="1"/>
      <c r="HYP14" s="1"/>
      <c r="HYQ14" s="1"/>
      <c r="HYR14" s="1"/>
      <c r="HYS14" s="1"/>
      <c r="HYT14" s="1"/>
      <c r="HYU14" s="1"/>
      <c r="HYV14" s="1"/>
      <c r="HYW14" s="1"/>
      <c r="HYX14" s="1"/>
      <c r="HYY14" s="1"/>
      <c r="HYZ14" s="1"/>
      <c r="HZA14" s="1"/>
      <c r="HZB14" s="1"/>
      <c r="HZC14" s="1"/>
      <c r="HZD14" s="1"/>
      <c r="HZE14" s="1"/>
      <c r="HZF14" s="1"/>
      <c r="HZG14" s="1"/>
      <c r="HZH14" s="1"/>
      <c r="HZI14" s="1"/>
      <c r="HZJ14" s="1"/>
      <c r="HZK14" s="1"/>
      <c r="HZL14" s="1"/>
      <c r="HZM14" s="1"/>
      <c r="HZN14" s="1"/>
      <c r="HZO14" s="1"/>
      <c r="HZP14" s="1"/>
      <c r="HZQ14" s="1"/>
      <c r="HZR14" s="1"/>
      <c r="HZS14" s="1"/>
      <c r="HZT14" s="1"/>
      <c r="HZU14" s="1"/>
      <c r="HZV14" s="1"/>
      <c r="HZW14" s="1"/>
      <c r="HZX14" s="1"/>
      <c r="HZY14" s="1"/>
      <c r="HZZ14" s="1"/>
      <c r="IAA14" s="1"/>
      <c r="IAB14" s="1"/>
      <c r="IAC14" s="1"/>
      <c r="IAD14" s="1"/>
      <c r="IAE14" s="1"/>
      <c r="IAF14" s="1"/>
      <c r="IAG14" s="1"/>
      <c r="IAH14" s="1"/>
      <c r="IAI14" s="1"/>
      <c r="IAJ14" s="1"/>
      <c r="IAK14" s="1"/>
      <c r="IAL14" s="1"/>
      <c r="IAM14" s="1"/>
      <c r="IAN14" s="1"/>
      <c r="IAO14" s="1"/>
      <c r="IAP14" s="1"/>
      <c r="IAQ14" s="1"/>
      <c r="IAR14" s="1"/>
      <c r="IAS14" s="1"/>
      <c r="IAT14" s="1"/>
      <c r="IAU14" s="1"/>
      <c r="IAV14" s="1"/>
      <c r="IAW14" s="1"/>
      <c r="IAX14" s="1"/>
      <c r="IAY14" s="1"/>
      <c r="IAZ14" s="1"/>
      <c r="IBA14" s="1"/>
      <c r="IBB14" s="1"/>
      <c r="IBC14" s="1"/>
      <c r="IBD14" s="1"/>
      <c r="IBE14" s="1"/>
      <c r="IBF14" s="1"/>
      <c r="IBG14" s="1"/>
      <c r="IBH14" s="1"/>
      <c r="IBI14" s="1"/>
      <c r="IBJ14" s="1"/>
      <c r="IBK14" s="1"/>
      <c r="IBL14" s="1"/>
      <c r="IBM14" s="1"/>
      <c r="IBN14" s="1"/>
      <c r="IBO14" s="1"/>
      <c r="IBP14" s="1"/>
      <c r="IBQ14" s="1"/>
      <c r="IBR14" s="1"/>
      <c r="IBS14" s="1"/>
      <c r="IBT14" s="1"/>
      <c r="IBU14" s="1"/>
      <c r="IBV14" s="1"/>
      <c r="IBW14" s="1"/>
      <c r="IBX14" s="1"/>
      <c r="IBY14" s="1"/>
      <c r="IBZ14" s="1"/>
      <c r="ICA14" s="1"/>
      <c r="ICB14" s="1"/>
      <c r="ICC14" s="1"/>
      <c r="ICD14" s="1"/>
      <c r="ICE14" s="1"/>
      <c r="ICF14" s="1"/>
      <c r="ICG14" s="1"/>
      <c r="ICH14" s="1"/>
      <c r="ICI14" s="1"/>
      <c r="ICJ14" s="1"/>
      <c r="ICK14" s="1"/>
      <c r="ICL14" s="1"/>
      <c r="ICM14" s="1"/>
      <c r="ICN14" s="1"/>
      <c r="ICO14" s="1"/>
      <c r="ICP14" s="1"/>
      <c r="ICQ14" s="1"/>
      <c r="ICR14" s="1"/>
      <c r="ICS14" s="1"/>
      <c r="ICT14" s="1"/>
      <c r="ICU14" s="1"/>
      <c r="ICV14" s="1"/>
      <c r="ICW14" s="1"/>
      <c r="ICX14" s="1"/>
      <c r="ICY14" s="1"/>
      <c r="ICZ14" s="1"/>
      <c r="IDA14" s="1"/>
      <c r="IDB14" s="1"/>
      <c r="IDC14" s="1"/>
      <c r="IDD14" s="1"/>
      <c r="IDE14" s="1"/>
      <c r="IDF14" s="1"/>
      <c r="IDG14" s="1"/>
      <c r="IDH14" s="1"/>
      <c r="IDI14" s="1"/>
      <c r="IDJ14" s="1"/>
      <c r="IDK14" s="1"/>
      <c r="IDL14" s="1"/>
      <c r="IDM14" s="1"/>
      <c r="IDN14" s="1"/>
      <c r="IDO14" s="1"/>
      <c r="IDP14" s="1"/>
      <c r="IDQ14" s="1"/>
      <c r="IDR14" s="1"/>
      <c r="IDS14" s="1"/>
      <c r="IDT14" s="1"/>
      <c r="IDU14" s="1"/>
      <c r="IDV14" s="1"/>
      <c r="IDW14" s="1"/>
      <c r="IDX14" s="1"/>
      <c r="IDY14" s="1"/>
      <c r="IDZ14" s="1"/>
      <c r="IEA14" s="1"/>
      <c r="IEB14" s="1"/>
      <c r="IEC14" s="1"/>
      <c r="IED14" s="1"/>
      <c r="IEE14" s="1"/>
      <c r="IEF14" s="1"/>
      <c r="IEG14" s="1"/>
      <c r="IEH14" s="1"/>
      <c r="IEI14" s="1"/>
      <c r="IEJ14" s="1"/>
      <c r="IEK14" s="1"/>
      <c r="IEL14" s="1"/>
      <c r="IEM14" s="1"/>
      <c r="IEN14" s="1"/>
      <c r="IEO14" s="1"/>
      <c r="IEP14" s="1"/>
      <c r="IEQ14" s="1"/>
      <c r="IER14" s="1"/>
      <c r="IES14" s="1"/>
      <c r="IET14" s="1"/>
      <c r="IEU14" s="1"/>
      <c r="IEV14" s="1"/>
      <c r="IEW14" s="1"/>
      <c r="IEX14" s="1"/>
      <c r="IEY14" s="1"/>
      <c r="IEZ14" s="1"/>
      <c r="IFA14" s="1"/>
      <c r="IFB14" s="1"/>
      <c r="IFC14" s="1"/>
      <c r="IFD14" s="1"/>
      <c r="IFE14" s="1"/>
      <c r="IFF14" s="1"/>
      <c r="IFG14" s="1"/>
      <c r="IFH14" s="1"/>
      <c r="IFI14" s="1"/>
      <c r="IFJ14" s="1"/>
      <c r="IFK14" s="1"/>
      <c r="IFL14" s="1"/>
      <c r="IFM14" s="1"/>
      <c r="IFN14" s="1"/>
      <c r="IFO14" s="1"/>
      <c r="IFP14" s="1"/>
      <c r="IFQ14" s="1"/>
      <c r="IFR14" s="1"/>
      <c r="IFS14" s="1"/>
      <c r="IFT14" s="1"/>
      <c r="IFU14" s="1"/>
      <c r="IFV14" s="1"/>
      <c r="IFW14" s="1"/>
      <c r="IFX14" s="1"/>
      <c r="IFY14" s="1"/>
      <c r="IFZ14" s="1"/>
      <c r="IGA14" s="1"/>
      <c r="IGB14" s="1"/>
      <c r="IGC14" s="1"/>
      <c r="IGD14" s="1"/>
      <c r="IGE14" s="1"/>
      <c r="IGF14" s="1"/>
      <c r="IGG14" s="1"/>
      <c r="IGH14" s="1"/>
      <c r="IGI14" s="1"/>
      <c r="IGJ14" s="1"/>
      <c r="IGK14" s="1"/>
      <c r="IGL14" s="1"/>
      <c r="IGM14" s="1"/>
      <c r="IGN14" s="1"/>
      <c r="IGO14" s="1"/>
      <c r="IGP14" s="1"/>
      <c r="IGQ14" s="1"/>
      <c r="IGR14" s="1"/>
      <c r="IGS14" s="1"/>
      <c r="IGT14" s="1"/>
      <c r="IGU14" s="1"/>
      <c r="IGV14" s="1"/>
      <c r="IGW14" s="1"/>
      <c r="IGX14" s="1"/>
      <c r="IGY14" s="1"/>
      <c r="IGZ14" s="1"/>
      <c r="IHA14" s="1"/>
      <c r="IHB14" s="1"/>
      <c r="IHC14" s="1"/>
      <c r="IHD14" s="1"/>
      <c r="IHE14" s="1"/>
      <c r="IHF14" s="1"/>
      <c r="IHG14" s="1"/>
      <c r="IHH14" s="1"/>
      <c r="IHI14" s="1"/>
      <c r="IHJ14" s="1"/>
      <c r="IHK14" s="1"/>
      <c r="IHL14" s="1"/>
      <c r="IHM14" s="1"/>
      <c r="IHN14" s="1"/>
      <c r="IHO14" s="1"/>
      <c r="IHP14" s="1"/>
      <c r="IHQ14" s="1"/>
      <c r="IHR14" s="1"/>
      <c r="IHS14" s="1"/>
      <c r="IHT14" s="1"/>
      <c r="IHU14" s="1"/>
      <c r="IHV14" s="1"/>
      <c r="IHW14" s="1"/>
      <c r="IHX14" s="1"/>
      <c r="IHY14" s="1"/>
      <c r="IHZ14" s="1"/>
      <c r="IIA14" s="1"/>
      <c r="IIB14" s="1"/>
      <c r="IIC14" s="1"/>
      <c r="IID14" s="1"/>
      <c r="IIE14" s="1"/>
      <c r="IIF14" s="1"/>
      <c r="IIG14" s="1"/>
      <c r="IIH14" s="1"/>
      <c r="III14" s="1"/>
      <c r="IIJ14" s="1"/>
      <c r="IIK14" s="1"/>
      <c r="IIL14" s="1"/>
      <c r="IIM14" s="1"/>
      <c r="IIN14" s="1"/>
      <c r="IIO14" s="1"/>
      <c r="IIP14" s="1"/>
      <c r="IIQ14" s="1"/>
      <c r="IIR14" s="1"/>
      <c r="IIS14" s="1"/>
      <c r="IIT14" s="1"/>
      <c r="IIU14" s="1"/>
      <c r="IIV14" s="1"/>
      <c r="IIW14" s="1"/>
      <c r="IIX14" s="1"/>
      <c r="IIY14" s="1"/>
      <c r="IIZ14" s="1"/>
      <c r="IJA14" s="1"/>
      <c r="IJB14" s="1"/>
      <c r="IJC14" s="1"/>
      <c r="IJD14" s="1"/>
      <c r="IJE14" s="1"/>
      <c r="IJF14" s="1"/>
      <c r="IJG14" s="1"/>
      <c r="IJH14" s="1"/>
      <c r="IJI14" s="1"/>
      <c r="IJJ14" s="1"/>
      <c r="IJK14" s="1"/>
      <c r="IJL14" s="1"/>
      <c r="IJM14" s="1"/>
      <c r="IJN14" s="1"/>
      <c r="IJO14" s="1"/>
      <c r="IJP14" s="1"/>
      <c r="IJQ14" s="1"/>
      <c r="IJR14" s="1"/>
      <c r="IJS14" s="1"/>
      <c r="IJT14" s="1"/>
      <c r="IJU14" s="1"/>
      <c r="IJV14" s="1"/>
      <c r="IJW14" s="1"/>
      <c r="IJX14" s="1"/>
      <c r="IJY14" s="1"/>
      <c r="IJZ14" s="1"/>
      <c r="IKA14" s="1"/>
      <c r="IKB14" s="1"/>
      <c r="IKC14" s="1"/>
      <c r="IKD14" s="1"/>
      <c r="IKE14" s="1"/>
      <c r="IKF14" s="1"/>
      <c r="IKG14" s="1"/>
      <c r="IKH14" s="1"/>
      <c r="IKI14" s="1"/>
      <c r="IKJ14" s="1"/>
      <c r="IKK14" s="1"/>
      <c r="IKL14" s="1"/>
      <c r="IKM14" s="1"/>
      <c r="IKN14" s="1"/>
      <c r="IKO14" s="1"/>
      <c r="IKP14" s="1"/>
      <c r="IKQ14" s="1"/>
      <c r="IKR14" s="1"/>
      <c r="IKS14" s="1"/>
      <c r="IKT14" s="1"/>
      <c r="IKU14" s="1"/>
      <c r="IKV14" s="1"/>
      <c r="IKW14" s="1"/>
      <c r="IKX14" s="1"/>
      <c r="IKY14" s="1"/>
      <c r="IKZ14" s="1"/>
      <c r="ILA14" s="1"/>
      <c r="ILB14" s="1"/>
      <c r="ILC14" s="1"/>
      <c r="ILD14" s="1"/>
      <c r="ILE14" s="1"/>
      <c r="ILF14" s="1"/>
      <c r="ILG14" s="1"/>
      <c r="ILH14" s="1"/>
      <c r="ILI14" s="1"/>
      <c r="ILJ14" s="1"/>
      <c r="ILK14" s="1"/>
      <c r="ILL14" s="1"/>
      <c r="ILM14" s="1"/>
      <c r="ILN14" s="1"/>
      <c r="ILO14" s="1"/>
      <c r="ILP14" s="1"/>
      <c r="ILQ14" s="1"/>
      <c r="ILR14" s="1"/>
      <c r="ILS14" s="1"/>
      <c r="ILT14" s="1"/>
      <c r="ILU14" s="1"/>
      <c r="ILV14" s="1"/>
      <c r="ILW14" s="1"/>
      <c r="ILX14" s="1"/>
      <c r="ILY14" s="1"/>
      <c r="ILZ14" s="1"/>
      <c r="IMA14" s="1"/>
      <c r="IMB14" s="1"/>
      <c r="IMC14" s="1"/>
      <c r="IMD14" s="1"/>
      <c r="IME14" s="1"/>
      <c r="IMF14" s="1"/>
      <c r="IMG14" s="1"/>
      <c r="IMH14" s="1"/>
      <c r="IMI14" s="1"/>
      <c r="IMJ14" s="1"/>
      <c r="IMK14" s="1"/>
      <c r="IML14" s="1"/>
      <c r="IMM14" s="1"/>
      <c r="IMN14" s="1"/>
      <c r="IMO14" s="1"/>
      <c r="IMP14" s="1"/>
      <c r="IMQ14" s="1"/>
      <c r="IMR14" s="1"/>
      <c r="IMS14" s="1"/>
      <c r="IMT14" s="1"/>
      <c r="IMU14" s="1"/>
      <c r="IMV14" s="1"/>
      <c r="IMW14" s="1"/>
      <c r="IMX14" s="1"/>
      <c r="IMY14" s="1"/>
      <c r="IMZ14" s="1"/>
      <c r="INA14" s="1"/>
      <c r="INB14" s="1"/>
      <c r="INC14" s="1"/>
      <c r="IND14" s="1"/>
      <c r="INE14" s="1"/>
      <c r="INF14" s="1"/>
      <c r="ING14" s="1"/>
      <c r="INH14" s="1"/>
      <c r="INI14" s="1"/>
      <c r="INJ14" s="1"/>
      <c r="INK14" s="1"/>
      <c r="INL14" s="1"/>
      <c r="INM14" s="1"/>
      <c r="INN14" s="1"/>
      <c r="INO14" s="1"/>
      <c r="INP14" s="1"/>
      <c r="INQ14" s="1"/>
      <c r="INR14" s="1"/>
      <c r="INS14" s="1"/>
      <c r="INT14" s="1"/>
      <c r="INU14" s="1"/>
      <c r="INV14" s="1"/>
      <c r="INW14" s="1"/>
      <c r="INX14" s="1"/>
      <c r="INY14" s="1"/>
      <c r="INZ14" s="1"/>
      <c r="IOA14" s="1"/>
      <c r="IOB14" s="1"/>
      <c r="IOC14" s="1"/>
      <c r="IOD14" s="1"/>
      <c r="IOE14" s="1"/>
      <c r="IOF14" s="1"/>
      <c r="IOG14" s="1"/>
      <c r="IOH14" s="1"/>
      <c r="IOI14" s="1"/>
      <c r="IOJ14" s="1"/>
      <c r="IOK14" s="1"/>
      <c r="IOL14" s="1"/>
      <c r="IOM14" s="1"/>
      <c r="ION14" s="1"/>
      <c r="IOO14" s="1"/>
      <c r="IOP14" s="1"/>
      <c r="IOQ14" s="1"/>
      <c r="IOR14" s="1"/>
      <c r="IOS14" s="1"/>
      <c r="IOT14" s="1"/>
      <c r="IOU14" s="1"/>
      <c r="IOV14" s="1"/>
      <c r="IOW14" s="1"/>
      <c r="IOX14" s="1"/>
      <c r="IOY14" s="1"/>
      <c r="IOZ14" s="1"/>
      <c r="IPA14" s="1"/>
      <c r="IPB14" s="1"/>
      <c r="IPC14" s="1"/>
      <c r="IPD14" s="1"/>
      <c r="IPE14" s="1"/>
      <c r="IPF14" s="1"/>
      <c r="IPG14" s="1"/>
      <c r="IPH14" s="1"/>
      <c r="IPI14" s="1"/>
      <c r="IPJ14" s="1"/>
      <c r="IPK14" s="1"/>
      <c r="IPL14" s="1"/>
      <c r="IPM14" s="1"/>
      <c r="IPN14" s="1"/>
      <c r="IPO14" s="1"/>
      <c r="IPP14" s="1"/>
      <c r="IPQ14" s="1"/>
      <c r="IPR14" s="1"/>
      <c r="IPS14" s="1"/>
      <c r="IPT14" s="1"/>
      <c r="IPU14" s="1"/>
      <c r="IPV14" s="1"/>
      <c r="IPW14" s="1"/>
      <c r="IPX14" s="1"/>
      <c r="IPY14" s="1"/>
      <c r="IPZ14" s="1"/>
      <c r="IQA14" s="1"/>
      <c r="IQB14" s="1"/>
      <c r="IQC14" s="1"/>
      <c r="IQD14" s="1"/>
      <c r="IQE14" s="1"/>
      <c r="IQF14" s="1"/>
      <c r="IQG14" s="1"/>
      <c r="IQH14" s="1"/>
      <c r="IQI14" s="1"/>
      <c r="IQJ14" s="1"/>
      <c r="IQK14" s="1"/>
      <c r="IQL14" s="1"/>
      <c r="IQM14" s="1"/>
      <c r="IQN14" s="1"/>
      <c r="IQO14" s="1"/>
      <c r="IQP14" s="1"/>
      <c r="IQQ14" s="1"/>
      <c r="IQR14" s="1"/>
      <c r="IQS14" s="1"/>
      <c r="IQT14" s="1"/>
      <c r="IQU14" s="1"/>
      <c r="IQV14" s="1"/>
      <c r="IQW14" s="1"/>
      <c r="IQX14" s="1"/>
      <c r="IQY14" s="1"/>
      <c r="IQZ14" s="1"/>
      <c r="IRA14" s="1"/>
      <c r="IRB14" s="1"/>
      <c r="IRC14" s="1"/>
      <c r="IRD14" s="1"/>
      <c r="IRE14" s="1"/>
      <c r="IRF14" s="1"/>
      <c r="IRG14" s="1"/>
      <c r="IRH14" s="1"/>
      <c r="IRI14" s="1"/>
      <c r="IRJ14" s="1"/>
      <c r="IRK14" s="1"/>
      <c r="IRL14" s="1"/>
      <c r="IRM14" s="1"/>
      <c r="IRN14" s="1"/>
      <c r="IRO14" s="1"/>
      <c r="IRP14" s="1"/>
      <c r="IRQ14" s="1"/>
      <c r="IRR14" s="1"/>
      <c r="IRS14" s="1"/>
      <c r="IRT14" s="1"/>
      <c r="IRU14" s="1"/>
      <c r="IRV14" s="1"/>
      <c r="IRW14" s="1"/>
      <c r="IRX14" s="1"/>
      <c r="IRY14" s="1"/>
      <c r="IRZ14" s="1"/>
      <c r="ISA14" s="1"/>
      <c r="ISB14" s="1"/>
      <c r="ISC14" s="1"/>
      <c r="ISD14" s="1"/>
      <c r="ISE14" s="1"/>
      <c r="ISF14" s="1"/>
      <c r="ISG14" s="1"/>
      <c r="ISH14" s="1"/>
      <c r="ISI14" s="1"/>
      <c r="ISJ14" s="1"/>
      <c r="ISK14" s="1"/>
      <c r="ISL14" s="1"/>
      <c r="ISM14" s="1"/>
      <c r="ISN14" s="1"/>
      <c r="ISO14" s="1"/>
      <c r="ISP14" s="1"/>
      <c r="ISQ14" s="1"/>
      <c r="ISR14" s="1"/>
      <c r="ISS14" s="1"/>
      <c r="IST14" s="1"/>
      <c r="ISU14" s="1"/>
      <c r="ISV14" s="1"/>
      <c r="ISW14" s="1"/>
      <c r="ISX14" s="1"/>
      <c r="ISY14" s="1"/>
      <c r="ISZ14" s="1"/>
      <c r="ITA14" s="1"/>
      <c r="ITB14" s="1"/>
      <c r="ITC14" s="1"/>
      <c r="ITD14" s="1"/>
      <c r="ITE14" s="1"/>
      <c r="ITF14" s="1"/>
      <c r="ITG14" s="1"/>
      <c r="ITH14" s="1"/>
      <c r="ITI14" s="1"/>
      <c r="ITJ14" s="1"/>
      <c r="ITK14" s="1"/>
      <c r="ITL14" s="1"/>
      <c r="ITM14" s="1"/>
      <c r="ITN14" s="1"/>
      <c r="ITO14" s="1"/>
      <c r="ITP14" s="1"/>
      <c r="ITQ14" s="1"/>
      <c r="ITR14" s="1"/>
      <c r="ITS14" s="1"/>
      <c r="ITT14" s="1"/>
      <c r="ITU14" s="1"/>
      <c r="ITV14" s="1"/>
      <c r="ITW14" s="1"/>
      <c r="ITX14" s="1"/>
      <c r="ITY14" s="1"/>
      <c r="ITZ14" s="1"/>
      <c r="IUA14" s="1"/>
      <c r="IUB14" s="1"/>
      <c r="IUC14" s="1"/>
      <c r="IUD14" s="1"/>
      <c r="IUE14" s="1"/>
      <c r="IUF14" s="1"/>
      <c r="IUG14" s="1"/>
      <c r="IUH14" s="1"/>
      <c r="IUI14" s="1"/>
      <c r="IUJ14" s="1"/>
      <c r="IUK14" s="1"/>
      <c r="IUL14" s="1"/>
      <c r="IUM14" s="1"/>
      <c r="IUN14" s="1"/>
      <c r="IUO14" s="1"/>
      <c r="IUP14" s="1"/>
      <c r="IUQ14" s="1"/>
      <c r="IUR14" s="1"/>
      <c r="IUS14" s="1"/>
      <c r="IUT14" s="1"/>
      <c r="IUU14" s="1"/>
      <c r="IUV14" s="1"/>
      <c r="IUW14" s="1"/>
      <c r="IUX14" s="1"/>
      <c r="IUY14" s="1"/>
      <c r="IUZ14" s="1"/>
      <c r="IVA14" s="1"/>
      <c r="IVB14" s="1"/>
      <c r="IVC14" s="1"/>
      <c r="IVD14" s="1"/>
      <c r="IVE14" s="1"/>
      <c r="IVF14" s="1"/>
      <c r="IVG14" s="1"/>
      <c r="IVH14" s="1"/>
      <c r="IVI14" s="1"/>
      <c r="IVJ14" s="1"/>
      <c r="IVK14" s="1"/>
      <c r="IVL14" s="1"/>
      <c r="IVM14" s="1"/>
      <c r="IVN14" s="1"/>
      <c r="IVO14" s="1"/>
      <c r="IVP14" s="1"/>
      <c r="IVQ14" s="1"/>
      <c r="IVR14" s="1"/>
      <c r="IVS14" s="1"/>
      <c r="IVT14" s="1"/>
      <c r="IVU14" s="1"/>
      <c r="IVV14" s="1"/>
      <c r="IVW14" s="1"/>
      <c r="IVX14" s="1"/>
      <c r="IVY14" s="1"/>
      <c r="IVZ14" s="1"/>
      <c r="IWA14" s="1"/>
      <c r="IWB14" s="1"/>
      <c r="IWC14" s="1"/>
      <c r="IWD14" s="1"/>
      <c r="IWE14" s="1"/>
      <c r="IWF14" s="1"/>
      <c r="IWG14" s="1"/>
      <c r="IWH14" s="1"/>
      <c r="IWI14" s="1"/>
      <c r="IWJ14" s="1"/>
      <c r="IWK14" s="1"/>
      <c r="IWL14" s="1"/>
      <c r="IWM14" s="1"/>
      <c r="IWN14" s="1"/>
      <c r="IWO14" s="1"/>
      <c r="IWP14" s="1"/>
      <c r="IWQ14" s="1"/>
      <c r="IWR14" s="1"/>
      <c r="IWS14" s="1"/>
      <c r="IWT14" s="1"/>
      <c r="IWU14" s="1"/>
      <c r="IWV14" s="1"/>
      <c r="IWW14" s="1"/>
      <c r="IWX14" s="1"/>
      <c r="IWY14" s="1"/>
      <c r="IWZ14" s="1"/>
      <c r="IXA14" s="1"/>
      <c r="IXB14" s="1"/>
      <c r="IXC14" s="1"/>
      <c r="IXD14" s="1"/>
      <c r="IXE14" s="1"/>
      <c r="IXF14" s="1"/>
      <c r="IXG14" s="1"/>
      <c r="IXH14" s="1"/>
      <c r="IXI14" s="1"/>
      <c r="IXJ14" s="1"/>
      <c r="IXK14" s="1"/>
      <c r="IXL14" s="1"/>
      <c r="IXM14" s="1"/>
      <c r="IXN14" s="1"/>
      <c r="IXO14" s="1"/>
      <c r="IXP14" s="1"/>
      <c r="IXQ14" s="1"/>
      <c r="IXR14" s="1"/>
      <c r="IXS14" s="1"/>
      <c r="IXT14" s="1"/>
      <c r="IXU14" s="1"/>
      <c r="IXV14" s="1"/>
      <c r="IXW14" s="1"/>
      <c r="IXX14" s="1"/>
      <c r="IXY14" s="1"/>
      <c r="IXZ14" s="1"/>
      <c r="IYA14" s="1"/>
      <c r="IYB14" s="1"/>
      <c r="IYC14" s="1"/>
      <c r="IYD14" s="1"/>
      <c r="IYE14" s="1"/>
      <c r="IYF14" s="1"/>
      <c r="IYG14" s="1"/>
      <c r="IYH14" s="1"/>
      <c r="IYI14" s="1"/>
      <c r="IYJ14" s="1"/>
      <c r="IYK14" s="1"/>
      <c r="IYL14" s="1"/>
      <c r="IYM14" s="1"/>
      <c r="IYN14" s="1"/>
      <c r="IYO14" s="1"/>
      <c r="IYP14" s="1"/>
      <c r="IYQ14" s="1"/>
      <c r="IYR14" s="1"/>
      <c r="IYS14" s="1"/>
      <c r="IYT14" s="1"/>
      <c r="IYU14" s="1"/>
      <c r="IYV14" s="1"/>
      <c r="IYW14" s="1"/>
      <c r="IYX14" s="1"/>
      <c r="IYY14" s="1"/>
      <c r="IYZ14" s="1"/>
      <c r="IZA14" s="1"/>
      <c r="IZB14" s="1"/>
      <c r="IZC14" s="1"/>
      <c r="IZD14" s="1"/>
      <c r="IZE14" s="1"/>
      <c r="IZF14" s="1"/>
      <c r="IZG14" s="1"/>
      <c r="IZH14" s="1"/>
      <c r="IZI14" s="1"/>
      <c r="IZJ14" s="1"/>
      <c r="IZK14" s="1"/>
      <c r="IZL14" s="1"/>
      <c r="IZM14" s="1"/>
      <c r="IZN14" s="1"/>
      <c r="IZO14" s="1"/>
      <c r="IZP14" s="1"/>
      <c r="IZQ14" s="1"/>
      <c r="IZR14" s="1"/>
      <c r="IZS14" s="1"/>
      <c r="IZT14" s="1"/>
      <c r="IZU14" s="1"/>
      <c r="IZV14" s="1"/>
      <c r="IZW14" s="1"/>
      <c r="IZX14" s="1"/>
      <c r="IZY14" s="1"/>
      <c r="IZZ14" s="1"/>
      <c r="JAA14" s="1"/>
      <c r="JAB14" s="1"/>
      <c r="JAC14" s="1"/>
      <c r="JAD14" s="1"/>
      <c r="JAE14" s="1"/>
      <c r="JAF14" s="1"/>
      <c r="JAG14" s="1"/>
      <c r="JAH14" s="1"/>
      <c r="JAI14" s="1"/>
      <c r="JAJ14" s="1"/>
      <c r="JAK14" s="1"/>
      <c r="JAL14" s="1"/>
      <c r="JAM14" s="1"/>
      <c r="JAN14" s="1"/>
      <c r="JAO14" s="1"/>
      <c r="JAP14" s="1"/>
      <c r="JAQ14" s="1"/>
      <c r="JAR14" s="1"/>
      <c r="JAS14" s="1"/>
      <c r="JAT14" s="1"/>
      <c r="JAU14" s="1"/>
      <c r="JAV14" s="1"/>
      <c r="JAW14" s="1"/>
      <c r="JAX14" s="1"/>
      <c r="JAY14" s="1"/>
      <c r="JAZ14" s="1"/>
      <c r="JBA14" s="1"/>
      <c r="JBB14" s="1"/>
      <c r="JBC14" s="1"/>
      <c r="JBD14" s="1"/>
      <c r="JBE14" s="1"/>
      <c r="JBF14" s="1"/>
      <c r="JBG14" s="1"/>
      <c r="JBH14" s="1"/>
      <c r="JBI14" s="1"/>
      <c r="JBJ14" s="1"/>
      <c r="JBK14" s="1"/>
      <c r="JBL14" s="1"/>
      <c r="JBM14" s="1"/>
      <c r="JBN14" s="1"/>
      <c r="JBO14" s="1"/>
      <c r="JBP14" s="1"/>
      <c r="JBQ14" s="1"/>
      <c r="JBR14" s="1"/>
      <c r="JBS14" s="1"/>
      <c r="JBT14" s="1"/>
      <c r="JBU14" s="1"/>
      <c r="JBV14" s="1"/>
      <c r="JBW14" s="1"/>
      <c r="JBX14" s="1"/>
      <c r="JBY14" s="1"/>
      <c r="JBZ14" s="1"/>
      <c r="JCA14" s="1"/>
      <c r="JCB14" s="1"/>
      <c r="JCC14" s="1"/>
      <c r="JCD14" s="1"/>
      <c r="JCE14" s="1"/>
      <c r="JCF14" s="1"/>
      <c r="JCG14" s="1"/>
      <c r="JCH14" s="1"/>
      <c r="JCI14" s="1"/>
      <c r="JCJ14" s="1"/>
      <c r="JCK14" s="1"/>
      <c r="JCL14" s="1"/>
      <c r="JCM14" s="1"/>
      <c r="JCN14" s="1"/>
      <c r="JCO14" s="1"/>
      <c r="JCP14" s="1"/>
      <c r="JCQ14" s="1"/>
      <c r="JCR14" s="1"/>
      <c r="JCS14" s="1"/>
      <c r="JCT14" s="1"/>
      <c r="JCU14" s="1"/>
      <c r="JCV14" s="1"/>
      <c r="JCW14" s="1"/>
      <c r="JCX14" s="1"/>
      <c r="JCY14" s="1"/>
      <c r="JCZ14" s="1"/>
      <c r="JDA14" s="1"/>
      <c r="JDB14" s="1"/>
      <c r="JDC14" s="1"/>
      <c r="JDD14" s="1"/>
      <c r="JDE14" s="1"/>
      <c r="JDF14" s="1"/>
      <c r="JDG14" s="1"/>
      <c r="JDH14" s="1"/>
      <c r="JDI14" s="1"/>
      <c r="JDJ14" s="1"/>
      <c r="JDK14" s="1"/>
      <c r="JDL14" s="1"/>
      <c r="JDM14" s="1"/>
      <c r="JDN14" s="1"/>
      <c r="JDO14" s="1"/>
      <c r="JDP14" s="1"/>
      <c r="JDQ14" s="1"/>
      <c r="JDR14" s="1"/>
      <c r="JDS14" s="1"/>
      <c r="JDT14" s="1"/>
      <c r="JDU14" s="1"/>
      <c r="JDV14" s="1"/>
      <c r="JDW14" s="1"/>
      <c r="JDX14" s="1"/>
      <c r="JDY14" s="1"/>
      <c r="JDZ14" s="1"/>
      <c r="JEA14" s="1"/>
      <c r="JEB14" s="1"/>
      <c r="JEC14" s="1"/>
      <c r="JED14" s="1"/>
      <c r="JEE14" s="1"/>
      <c r="JEF14" s="1"/>
      <c r="JEG14" s="1"/>
      <c r="JEH14" s="1"/>
      <c r="JEI14" s="1"/>
      <c r="JEJ14" s="1"/>
      <c r="JEK14" s="1"/>
      <c r="JEL14" s="1"/>
      <c r="JEM14" s="1"/>
      <c r="JEN14" s="1"/>
      <c r="JEO14" s="1"/>
      <c r="JEP14" s="1"/>
      <c r="JEQ14" s="1"/>
      <c r="JER14" s="1"/>
      <c r="JES14" s="1"/>
      <c r="JET14" s="1"/>
      <c r="JEU14" s="1"/>
      <c r="JEV14" s="1"/>
      <c r="JEW14" s="1"/>
      <c r="JEX14" s="1"/>
      <c r="JEY14" s="1"/>
      <c r="JEZ14" s="1"/>
      <c r="JFA14" s="1"/>
      <c r="JFB14" s="1"/>
      <c r="JFC14" s="1"/>
      <c r="JFD14" s="1"/>
      <c r="JFE14" s="1"/>
      <c r="JFF14" s="1"/>
      <c r="JFG14" s="1"/>
      <c r="JFH14" s="1"/>
      <c r="JFI14" s="1"/>
      <c r="JFJ14" s="1"/>
      <c r="JFK14" s="1"/>
      <c r="JFL14" s="1"/>
      <c r="JFM14" s="1"/>
      <c r="JFN14" s="1"/>
      <c r="JFO14" s="1"/>
      <c r="JFP14" s="1"/>
      <c r="JFQ14" s="1"/>
      <c r="JFR14" s="1"/>
      <c r="JFS14" s="1"/>
      <c r="JFT14" s="1"/>
      <c r="JFU14" s="1"/>
      <c r="JFV14" s="1"/>
      <c r="JFW14" s="1"/>
      <c r="JFX14" s="1"/>
      <c r="JFY14" s="1"/>
      <c r="JFZ14" s="1"/>
      <c r="JGA14" s="1"/>
      <c r="JGB14" s="1"/>
      <c r="JGC14" s="1"/>
      <c r="JGD14" s="1"/>
      <c r="JGE14" s="1"/>
      <c r="JGF14" s="1"/>
      <c r="JGG14" s="1"/>
      <c r="JGH14" s="1"/>
      <c r="JGI14" s="1"/>
      <c r="JGJ14" s="1"/>
      <c r="JGK14" s="1"/>
      <c r="JGL14" s="1"/>
      <c r="JGM14" s="1"/>
      <c r="JGN14" s="1"/>
      <c r="JGO14" s="1"/>
      <c r="JGP14" s="1"/>
      <c r="JGQ14" s="1"/>
      <c r="JGR14" s="1"/>
      <c r="JGS14" s="1"/>
      <c r="JGT14" s="1"/>
      <c r="JGU14" s="1"/>
      <c r="JGV14" s="1"/>
      <c r="JGW14" s="1"/>
      <c r="JGX14" s="1"/>
      <c r="JGY14" s="1"/>
      <c r="JGZ14" s="1"/>
      <c r="JHA14" s="1"/>
      <c r="JHB14" s="1"/>
      <c r="JHC14" s="1"/>
      <c r="JHD14" s="1"/>
      <c r="JHE14" s="1"/>
      <c r="JHF14" s="1"/>
      <c r="JHG14" s="1"/>
      <c r="JHH14" s="1"/>
      <c r="JHI14" s="1"/>
      <c r="JHJ14" s="1"/>
      <c r="JHK14" s="1"/>
      <c r="JHL14" s="1"/>
      <c r="JHM14" s="1"/>
      <c r="JHN14" s="1"/>
      <c r="JHO14" s="1"/>
      <c r="JHP14" s="1"/>
      <c r="JHQ14" s="1"/>
      <c r="JHR14" s="1"/>
      <c r="JHS14" s="1"/>
      <c r="JHT14" s="1"/>
      <c r="JHU14" s="1"/>
      <c r="JHV14" s="1"/>
      <c r="JHW14" s="1"/>
      <c r="JHX14" s="1"/>
      <c r="JHY14" s="1"/>
      <c r="JHZ14" s="1"/>
      <c r="JIA14" s="1"/>
      <c r="JIB14" s="1"/>
      <c r="JIC14" s="1"/>
      <c r="JID14" s="1"/>
      <c r="JIE14" s="1"/>
      <c r="JIF14" s="1"/>
      <c r="JIG14" s="1"/>
      <c r="JIH14" s="1"/>
      <c r="JII14" s="1"/>
      <c r="JIJ14" s="1"/>
      <c r="JIK14" s="1"/>
      <c r="JIL14" s="1"/>
      <c r="JIM14" s="1"/>
      <c r="JIN14" s="1"/>
      <c r="JIO14" s="1"/>
      <c r="JIP14" s="1"/>
      <c r="JIQ14" s="1"/>
      <c r="JIR14" s="1"/>
      <c r="JIS14" s="1"/>
      <c r="JIT14" s="1"/>
      <c r="JIU14" s="1"/>
      <c r="JIV14" s="1"/>
      <c r="JIW14" s="1"/>
      <c r="JIX14" s="1"/>
      <c r="JIY14" s="1"/>
      <c r="JIZ14" s="1"/>
      <c r="JJA14" s="1"/>
      <c r="JJB14" s="1"/>
      <c r="JJC14" s="1"/>
      <c r="JJD14" s="1"/>
      <c r="JJE14" s="1"/>
      <c r="JJF14" s="1"/>
      <c r="JJG14" s="1"/>
      <c r="JJH14" s="1"/>
      <c r="JJI14" s="1"/>
      <c r="JJJ14" s="1"/>
      <c r="JJK14" s="1"/>
      <c r="JJL14" s="1"/>
      <c r="JJM14" s="1"/>
      <c r="JJN14" s="1"/>
      <c r="JJO14" s="1"/>
      <c r="JJP14" s="1"/>
      <c r="JJQ14" s="1"/>
      <c r="JJR14" s="1"/>
      <c r="JJS14" s="1"/>
      <c r="JJT14" s="1"/>
      <c r="JJU14" s="1"/>
      <c r="JJV14" s="1"/>
      <c r="JJW14" s="1"/>
      <c r="JJX14" s="1"/>
      <c r="JJY14" s="1"/>
      <c r="JJZ14" s="1"/>
      <c r="JKA14" s="1"/>
      <c r="JKB14" s="1"/>
      <c r="JKC14" s="1"/>
      <c r="JKD14" s="1"/>
      <c r="JKE14" s="1"/>
      <c r="JKF14" s="1"/>
      <c r="JKG14" s="1"/>
      <c r="JKH14" s="1"/>
      <c r="JKI14" s="1"/>
      <c r="JKJ14" s="1"/>
      <c r="JKK14" s="1"/>
      <c r="JKL14" s="1"/>
      <c r="JKM14" s="1"/>
      <c r="JKN14" s="1"/>
      <c r="JKO14" s="1"/>
      <c r="JKP14" s="1"/>
      <c r="JKQ14" s="1"/>
      <c r="JKR14" s="1"/>
      <c r="JKS14" s="1"/>
      <c r="JKT14" s="1"/>
      <c r="JKU14" s="1"/>
      <c r="JKV14" s="1"/>
      <c r="JKW14" s="1"/>
      <c r="JKX14" s="1"/>
      <c r="JKY14" s="1"/>
      <c r="JKZ14" s="1"/>
      <c r="JLA14" s="1"/>
      <c r="JLB14" s="1"/>
      <c r="JLC14" s="1"/>
      <c r="JLD14" s="1"/>
      <c r="JLE14" s="1"/>
      <c r="JLF14" s="1"/>
      <c r="JLG14" s="1"/>
      <c r="JLH14" s="1"/>
      <c r="JLI14" s="1"/>
      <c r="JLJ14" s="1"/>
      <c r="JLK14" s="1"/>
      <c r="JLL14" s="1"/>
      <c r="JLM14" s="1"/>
      <c r="JLN14" s="1"/>
      <c r="JLO14" s="1"/>
      <c r="JLP14" s="1"/>
      <c r="JLQ14" s="1"/>
      <c r="JLR14" s="1"/>
      <c r="JLS14" s="1"/>
      <c r="JLT14" s="1"/>
      <c r="JLU14" s="1"/>
      <c r="JLV14" s="1"/>
      <c r="JLW14" s="1"/>
      <c r="JLX14" s="1"/>
      <c r="JLY14" s="1"/>
      <c r="JLZ14" s="1"/>
      <c r="JMA14" s="1"/>
      <c r="JMB14" s="1"/>
      <c r="JMC14" s="1"/>
      <c r="JMD14" s="1"/>
      <c r="JME14" s="1"/>
      <c r="JMF14" s="1"/>
      <c r="JMG14" s="1"/>
      <c r="JMH14" s="1"/>
      <c r="JMI14" s="1"/>
      <c r="JMJ14" s="1"/>
      <c r="JMK14" s="1"/>
      <c r="JML14" s="1"/>
      <c r="JMM14" s="1"/>
      <c r="JMN14" s="1"/>
      <c r="JMO14" s="1"/>
      <c r="JMP14" s="1"/>
      <c r="JMQ14" s="1"/>
      <c r="JMR14" s="1"/>
      <c r="JMS14" s="1"/>
      <c r="JMT14" s="1"/>
      <c r="JMU14" s="1"/>
      <c r="JMV14" s="1"/>
      <c r="JMW14" s="1"/>
      <c r="JMX14" s="1"/>
      <c r="JMY14" s="1"/>
      <c r="JMZ14" s="1"/>
      <c r="JNA14" s="1"/>
      <c r="JNB14" s="1"/>
      <c r="JNC14" s="1"/>
      <c r="JND14" s="1"/>
      <c r="JNE14" s="1"/>
      <c r="JNF14" s="1"/>
      <c r="JNG14" s="1"/>
      <c r="JNH14" s="1"/>
      <c r="JNI14" s="1"/>
      <c r="JNJ14" s="1"/>
      <c r="JNK14" s="1"/>
      <c r="JNL14" s="1"/>
      <c r="JNM14" s="1"/>
      <c r="JNN14" s="1"/>
      <c r="JNO14" s="1"/>
      <c r="JNP14" s="1"/>
      <c r="JNQ14" s="1"/>
      <c r="JNR14" s="1"/>
      <c r="JNS14" s="1"/>
      <c r="JNT14" s="1"/>
      <c r="JNU14" s="1"/>
      <c r="JNV14" s="1"/>
      <c r="JNW14" s="1"/>
      <c r="JNX14" s="1"/>
      <c r="JNY14" s="1"/>
      <c r="JNZ14" s="1"/>
      <c r="JOA14" s="1"/>
      <c r="JOB14" s="1"/>
      <c r="JOC14" s="1"/>
      <c r="JOD14" s="1"/>
      <c r="JOE14" s="1"/>
      <c r="JOF14" s="1"/>
      <c r="JOG14" s="1"/>
      <c r="JOH14" s="1"/>
      <c r="JOI14" s="1"/>
      <c r="JOJ14" s="1"/>
      <c r="JOK14" s="1"/>
      <c r="JOL14" s="1"/>
      <c r="JOM14" s="1"/>
      <c r="JON14" s="1"/>
      <c r="JOO14" s="1"/>
      <c r="JOP14" s="1"/>
      <c r="JOQ14" s="1"/>
      <c r="JOR14" s="1"/>
      <c r="JOS14" s="1"/>
      <c r="JOT14" s="1"/>
      <c r="JOU14" s="1"/>
      <c r="JOV14" s="1"/>
      <c r="JOW14" s="1"/>
      <c r="JOX14" s="1"/>
      <c r="JOY14" s="1"/>
      <c r="JOZ14" s="1"/>
      <c r="JPA14" s="1"/>
      <c r="JPB14" s="1"/>
      <c r="JPC14" s="1"/>
      <c r="JPD14" s="1"/>
      <c r="JPE14" s="1"/>
      <c r="JPF14" s="1"/>
      <c r="JPG14" s="1"/>
      <c r="JPH14" s="1"/>
      <c r="JPI14" s="1"/>
      <c r="JPJ14" s="1"/>
      <c r="JPK14" s="1"/>
      <c r="JPL14" s="1"/>
      <c r="JPM14" s="1"/>
      <c r="JPN14" s="1"/>
      <c r="JPO14" s="1"/>
      <c r="JPP14" s="1"/>
      <c r="JPQ14" s="1"/>
      <c r="JPR14" s="1"/>
      <c r="JPS14" s="1"/>
      <c r="JPT14" s="1"/>
      <c r="JPU14" s="1"/>
      <c r="JPV14" s="1"/>
      <c r="JPW14" s="1"/>
      <c r="JPX14" s="1"/>
      <c r="JPY14" s="1"/>
      <c r="JPZ14" s="1"/>
      <c r="JQA14" s="1"/>
      <c r="JQB14" s="1"/>
      <c r="JQC14" s="1"/>
      <c r="JQD14" s="1"/>
      <c r="JQE14" s="1"/>
      <c r="JQF14" s="1"/>
      <c r="JQG14" s="1"/>
      <c r="JQH14" s="1"/>
      <c r="JQI14" s="1"/>
      <c r="JQJ14" s="1"/>
      <c r="JQK14" s="1"/>
      <c r="JQL14" s="1"/>
      <c r="JQM14" s="1"/>
      <c r="JQN14" s="1"/>
      <c r="JQO14" s="1"/>
      <c r="JQP14" s="1"/>
      <c r="JQQ14" s="1"/>
      <c r="JQR14" s="1"/>
      <c r="JQS14" s="1"/>
      <c r="JQT14" s="1"/>
      <c r="JQU14" s="1"/>
      <c r="JQV14" s="1"/>
      <c r="JQW14" s="1"/>
      <c r="JQX14" s="1"/>
      <c r="JQY14" s="1"/>
      <c r="JQZ14" s="1"/>
      <c r="JRA14" s="1"/>
      <c r="JRB14" s="1"/>
      <c r="JRC14" s="1"/>
      <c r="JRD14" s="1"/>
      <c r="JRE14" s="1"/>
      <c r="JRF14" s="1"/>
      <c r="JRG14" s="1"/>
      <c r="JRH14" s="1"/>
      <c r="JRI14" s="1"/>
      <c r="JRJ14" s="1"/>
      <c r="JRK14" s="1"/>
      <c r="JRL14" s="1"/>
      <c r="JRM14" s="1"/>
      <c r="JRN14" s="1"/>
      <c r="JRO14" s="1"/>
      <c r="JRP14" s="1"/>
      <c r="JRQ14" s="1"/>
      <c r="JRR14" s="1"/>
      <c r="JRS14" s="1"/>
      <c r="JRT14" s="1"/>
      <c r="JRU14" s="1"/>
      <c r="JRV14" s="1"/>
      <c r="JRW14" s="1"/>
      <c r="JRX14" s="1"/>
      <c r="JRY14" s="1"/>
      <c r="JRZ14" s="1"/>
      <c r="JSA14" s="1"/>
      <c r="JSB14" s="1"/>
      <c r="JSC14" s="1"/>
      <c r="JSD14" s="1"/>
      <c r="JSE14" s="1"/>
      <c r="JSF14" s="1"/>
      <c r="JSG14" s="1"/>
      <c r="JSH14" s="1"/>
      <c r="JSI14" s="1"/>
      <c r="JSJ14" s="1"/>
      <c r="JSK14" s="1"/>
      <c r="JSL14" s="1"/>
      <c r="JSM14" s="1"/>
      <c r="JSN14" s="1"/>
      <c r="JSO14" s="1"/>
      <c r="JSP14" s="1"/>
      <c r="JSQ14" s="1"/>
      <c r="JSR14" s="1"/>
      <c r="JSS14" s="1"/>
      <c r="JST14" s="1"/>
      <c r="JSU14" s="1"/>
      <c r="JSV14" s="1"/>
      <c r="JSW14" s="1"/>
      <c r="JSX14" s="1"/>
      <c r="JSY14" s="1"/>
      <c r="JSZ14" s="1"/>
      <c r="JTA14" s="1"/>
      <c r="JTB14" s="1"/>
      <c r="JTC14" s="1"/>
      <c r="JTD14" s="1"/>
      <c r="JTE14" s="1"/>
      <c r="JTF14" s="1"/>
      <c r="JTG14" s="1"/>
      <c r="JTH14" s="1"/>
      <c r="JTI14" s="1"/>
      <c r="JTJ14" s="1"/>
      <c r="JTK14" s="1"/>
      <c r="JTL14" s="1"/>
      <c r="JTM14" s="1"/>
      <c r="JTN14" s="1"/>
      <c r="JTO14" s="1"/>
      <c r="JTP14" s="1"/>
      <c r="JTQ14" s="1"/>
      <c r="JTR14" s="1"/>
      <c r="JTS14" s="1"/>
      <c r="JTT14" s="1"/>
      <c r="JTU14" s="1"/>
      <c r="JTV14" s="1"/>
      <c r="JTW14" s="1"/>
      <c r="JTX14" s="1"/>
      <c r="JTY14" s="1"/>
      <c r="JTZ14" s="1"/>
      <c r="JUA14" s="1"/>
      <c r="JUB14" s="1"/>
      <c r="JUC14" s="1"/>
      <c r="JUD14" s="1"/>
      <c r="JUE14" s="1"/>
      <c r="JUF14" s="1"/>
      <c r="JUG14" s="1"/>
      <c r="JUH14" s="1"/>
      <c r="JUI14" s="1"/>
      <c r="JUJ14" s="1"/>
      <c r="JUK14" s="1"/>
      <c r="JUL14" s="1"/>
      <c r="JUM14" s="1"/>
      <c r="JUN14" s="1"/>
      <c r="JUO14" s="1"/>
      <c r="JUP14" s="1"/>
      <c r="JUQ14" s="1"/>
      <c r="JUR14" s="1"/>
      <c r="JUS14" s="1"/>
      <c r="JUT14" s="1"/>
      <c r="JUU14" s="1"/>
      <c r="JUV14" s="1"/>
      <c r="JUW14" s="1"/>
      <c r="JUX14" s="1"/>
      <c r="JUY14" s="1"/>
      <c r="JUZ14" s="1"/>
      <c r="JVA14" s="1"/>
      <c r="JVB14" s="1"/>
      <c r="JVC14" s="1"/>
      <c r="JVD14" s="1"/>
      <c r="JVE14" s="1"/>
      <c r="JVF14" s="1"/>
      <c r="JVG14" s="1"/>
      <c r="JVH14" s="1"/>
      <c r="JVI14" s="1"/>
      <c r="JVJ14" s="1"/>
      <c r="JVK14" s="1"/>
      <c r="JVL14" s="1"/>
      <c r="JVM14" s="1"/>
      <c r="JVN14" s="1"/>
      <c r="JVO14" s="1"/>
      <c r="JVP14" s="1"/>
      <c r="JVQ14" s="1"/>
      <c r="JVR14" s="1"/>
      <c r="JVS14" s="1"/>
      <c r="JVT14" s="1"/>
      <c r="JVU14" s="1"/>
      <c r="JVV14" s="1"/>
      <c r="JVW14" s="1"/>
      <c r="JVX14" s="1"/>
      <c r="JVY14" s="1"/>
      <c r="JVZ14" s="1"/>
      <c r="JWA14" s="1"/>
      <c r="JWB14" s="1"/>
      <c r="JWC14" s="1"/>
      <c r="JWD14" s="1"/>
      <c r="JWE14" s="1"/>
      <c r="JWF14" s="1"/>
      <c r="JWG14" s="1"/>
      <c r="JWH14" s="1"/>
      <c r="JWI14" s="1"/>
      <c r="JWJ14" s="1"/>
      <c r="JWK14" s="1"/>
      <c r="JWL14" s="1"/>
      <c r="JWM14" s="1"/>
      <c r="JWN14" s="1"/>
      <c r="JWO14" s="1"/>
      <c r="JWP14" s="1"/>
      <c r="JWQ14" s="1"/>
      <c r="JWR14" s="1"/>
      <c r="JWS14" s="1"/>
      <c r="JWT14" s="1"/>
      <c r="JWU14" s="1"/>
      <c r="JWV14" s="1"/>
      <c r="JWW14" s="1"/>
      <c r="JWX14" s="1"/>
      <c r="JWY14" s="1"/>
      <c r="JWZ14" s="1"/>
      <c r="JXA14" s="1"/>
      <c r="JXB14" s="1"/>
      <c r="JXC14" s="1"/>
      <c r="JXD14" s="1"/>
      <c r="JXE14" s="1"/>
      <c r="JXF14" s="1"/>
      <c r="JXG14" s="1"/>
      <c r="JXH14" s="1"/>
      <c r="JXI14" s="1"/>
      <c r="JXJ14" s="1"/>
      <c r="JXK14" s="1"/>
      <c r="JXL14" s="1"/>
      <c r="JXM14" s="1"/>
      <c r="JXN14" s="1"/>
      <c r="JXO14" s="1"/>
      <c r="JXP14" s="1"/>
      <c r="JXQ14" s="1"/>
      <c r="JXR14" s="1"/>
      <c r="JXS14" s="1"/>
      <c r="JXT14" s="1"/>
      <c r="JXU14" s="1"/>
      <c r="JXV14" s="1"/>
      <c r="JXW14" s="1"/>
      <c r="JXX14" s="1"/>
      <c r="JXY14" s="1"/>
      <c r="JXZ14" s="1"/>
      <c r="JYA14" s="1"/>
      <c r="JYB14" s="1"/>
      <c r="JYC14" s="1"/>
      <c r="JYD14" s="1"/>
      <c r="JYE14" s="1"/>
      <c r="JYF14" s="1"/>
      <c r="JYG14" s="1"/>
      <c r="JYH14" s="1"/>
      <c r="JYI14" s="1"/>
      <c r="JYJ14" s="1"/>
      <c r="JYK14" s="1"/>
      <c r="JYL14" s="1"/>
      <c r="JYM14" s="1"/>
      <c r="JYN14" s="1"/>
      <c r="JYO14" s="1"/>
      <c r="JYP14" s="1"/>
      <c r="JYQ14" s="1"/>
      <c r="JYR14" s="1"/>
      <c r="JYS14" s="1"/>
      <c r="JYT14" s="1"/>
      <c r="JYU14" s="1"/>
      <c r="JYV14" s="1"/>
      <c r="JYW14" s="1"/>
      <c r="JYX14" s="1"/>
      <c r="JYY14" s="1"/>
      <c r="JYZ14" s="1"/>
      <c r="JZA14" s="1"/>
      <c r="JZB14" s="1"/>
      <c r="JZC14" s="1"/>
      <c r="JZD14" s="1"/>
      <c r="JZE14" s="1"/>
      <c r="JZF14" s="1"/>
      <c r="JZG14" s="1"/>
      <c r="JZH14" s="1"/>
      <c r="JZI14" s="1"/>
      <c r="JZJ14" s="1"/>
      <c r="JZK14" s="1"/>
      <c r="JZL14" s="1"/>
      <c r="JZM14" s="1"/>
      <c r="JZN14" s="1"/>
      <c r="JZO14" s="1"/>
      <c r="JZP14" s="1"/>
      <c r="JZQ14" s="1"/>
      <c r="JZR14" s="1"/>
      <c r="JZS14" s="1"/>
      <c r="JZT14" s="1"/>
      <c r="JZU14" s="1"/>
      <c r="JZV14" s="1"/>
      <c r="JZW14" s="1"/>
      <c r="JZX14" s="1"/>
      <c r="JZY14" s="1"/>
      <c r="JZZ14" s="1"/>
      <c r="KAA14" s="1"/>
      <c r="KAB14" s="1"/>
      <c r="KAC14" s="1"/>
      <c r="KAD14" s="1"/>
      <c r="KAE14" s="1"/>
      <c r="KAF14" s="1"/>
      <c r="KAG14" s="1"/>
      <c r="KAH14" s="1"/>
      <c r="KAI14" s="1"/>
      <c r="KAJ14" s="1"/>
      <c r="KAK14" s="1"/>
      <c r="KAL14" s="1"/>
      <c r="KAM14" s="1"/>
      <c r="KAN14" s="1"/>
      <c r="KAO14" s="1"/>
      <c r="KAP14" s="1"/>
      <c r="KAQ14" s="1"/>
      <c r="KAR14" s="1"/>
      <c r="KAS14" s="1"/>
      <c r="KAT14" s="1"/>
      <c r="KAU14" s="1"/>
      <c r="KAV14" s="1"/>
      <c r="KAW14" s="1"/>
      <c r="KAX14" s="1"/>
      <c r="KAY14" s="1"/>
      <c r="KAZ14" s="1"/>
      <c r="KBA14" s="1"/>
      <c r="KBB14" s="1"/>
      <c r="KBC14" s="1"/>
      <c r="KBD14" s="1"/>
      <c r="KBE14" s="1"/>
      <c r="KBF14" s="1"/>
      <c r="KBG14" s="1"/>
      <c r="KBH14" s="1"/>
      <c r="KBI14" s="1"/>
      <c r="KBJ14" s="1"/>
      <c r="KBK14" s="1"/>
      <c r="KBL14" s="1"/>
      <c r="KBM14" s="1"/>
      <c r="KBN14" s="1"/>
      <c r="KBO14" s="1"/>
      <c r="KBP14" s="1"/>
      <c r="KBQ14" s="1"/>
      <c r="KBR14" s="1"/>
      <c r="KBS14" s="1"/>
      <c r="KBT14" s="1"/>
      <c r="KBU14" s="1"/>
      <c r="KBV14" s="1"/>
      <c r="KBW14" s="1"/>
      <c r="KBX14" s="1"/>
      <c r="KBY14" s="1"/>
      <c r="KBZ14" s="1"/>
      <c r="KCA14" s="1"/>
      <c r="KCB14" s="1"/>
      <c r="KCC14" s="1"/>
      <c r="KCD14" s="1"/>
      <c r="KCE14" s="1"/>
      <c r="KCF14" s="1"/>
      <c r="KCG14" s="1"/>
      <c r="KCH14" s="1"/>
      <c r="KCI14" s="1"/>
      <c r="KCJ14" s="1"/>
      <c r="KCK14" s="1"/>
      <c r="KCL14" s="1"/>
      <c r="KCM14" s="1"/>
      <c r="KCN14" s="1"/>
      <c r="KCO14" s="1"/>
      <c r="KCP14" s="1"/>
      <c r="KCQ14" s="1"/>
      <c r="KCR14" s="1"/>
      <c r="KCS14" s="1"/>
      <c r="KCT14" s="1"/>
      <c r="KCU14" s="1"/>
      <c r="KCV14" s="1"/>
      <c r="KCW14" s="1"/>
      <c r="KCX14" s="1"/>
      <c r="KCY14" s="1"/>
      <c r="KCZ14" s="1"/>
      <c r="KDA14" s="1"/>
      <c r="KDB14" s="1"/>
      <c r="KDC14" s="1"/>
      <c r="KDD14" s="1"/>
      <c r="KDE14" s="1"/>
      <c r="KDF14" s="1"/>
      <c r="KDG14" s="1"/>
      <c r="KDH14" s="1"/>
      <c r="KDI14" s="1"/>
      <c r="KDJ14" s="1"/>
      <c r="KDK14" s="1"/>
      <c r="KDL14" s="1"/>
      <c r="KDM14" s="1"/>
      <c r="KDN14" s="1"/>
      <c r="KDO14" s="1"/>
      <c r="KDP14" s="1"/>
      <c r="KDQ14" s="1"/>
      <c r="KDR14" s="1"/>
      <c r="KDS14" s="1"/>
      <c r="KDT14" s="1"/>
      <c r="KDU14" s="1"/>
      <c r="KDV14" s="1"/>
      <c r="KDW14" s="1"/>
      <c r="KDX14" s="1"/>
      <c r="KDY14" s="1"/>
      <c r="KDZ14" s="1"/>
      <c r="KEA14" s="1"/>
      <c r="KEB14" s="1"/>
      <c r="KEC14" s="1"/>
      <c r="KED14" s="1"/>
      <c r="KEE14" s="1"/>
      <c r="KEF14" s="1"/>
      <c r="KEG14" s="1"/>
      <c r="KEH14" s="1"/>
      <c r="KEI14" s="1"/>
      <c r="KEJ14" s="1"/>
      <c r="KEK14" s="1"/>
      <c r="KEL14" s="1"/>
      <c r="KEM14" s="1"/>
      <c r="KEN14" s="1"/>
      <c r="KEO14" s="1"/>
      <c r="KEP14" s="1"/>
      <c r="KEQ14" s="1"/>
      <c r="KER14" s="1"/>
      <c r="KES14" s="1"/>
      <c r="KET14" s="1"/>
      <c r="KEU14" s="1"/>
      <c r="KEV14" s="1"/>
      <c r="KEW14" s="1"/>
      <c r="KEX14" s="1"/>
      <c r="KEY14" s="1"/>
      <c r="KEZ14" s="1"/>
      <c r="KFA14" s="1"/>
      <c r="KFB14" s="1"/>
      <c r="KFC14" s="1"/>
      <c r="KFD14" s="1"/>
      <c r="KFE14" s="1"/>
      <c r="KFF14" s="1"/>
      <c r="KFG14" s="1"/>
      <c r="KFH14" s="1"/>
      <c r="KFI14" s="1"/>
      <c r="KFJ14" s="1"/>
      <c r="KFK14" s="1"/>
      <c r="KFL14" s="1"/>
      <c r="KFM14" s="1"/>
      <c r="KFN14" s="1"/>
      <c r="KFO14" s="1"/>
      <c r="KFP14" s="1"/>
      <c r="KFQ14" s="1"/>
      <c r="KFR14" s="1"/>
      <c r="KFS14" s="1"/>
      <c r="KFT14" s="1"/>
      <c r="KFU14" s="1"/>
      <c r="KFV14" s="1"/>
      <c r="KFW14" s="1"/>
      <c r="KFX14" s="1"/>
      <c r="KFY14" s="1"/>
      <c r="KFZ14" s="1"/>
      <c r="KGA14" s="1"/>
      <c r="KGB14" s="1"/>
      <c r="KGC14" s="1"/>
      <c r="KGD14" s="1"/>
      <c r="KGE14" s="1"/>
      <c r="KGF14" s="1"/>
      <c r="KGG14" s="1"/>
      <c r="KGH14" s="1"/>
      <c r="KGI14" s="1"/>
      <c r="KGJ14" s="1"/>
      <c r="KGK14" s="1"/>
      <c r="KGL14" s="1"/>
      <c r="KGM14" s="1"/>
      <c r="KGN14" s="1"/>
      <c r="KGO14" s="1"/>
      <c r="KGP14" s="1"/>
      <c r="KGQ14" s="1"/>
      <c r="KGR14" s="1"/>
      <c r="KGS14" s="1"/>
      <c r="KGT14" s="1"/>
      <c r="KGU14" s="1"/>
      <c r="KGV14" s="1"/>
      <c r="KGW14" s="1"/>
      <c r="KGX14" s="1"/>
      <c r="KGY14" s="1"/>
      <c r="KGZ14" s="1"/>
      <c r="KHA14" s="1"/>
      <c r="KHB14" s="1"/>
      <c r="KHC14" s="1"/>
      <c r="KHD14" s="1"/>
      <c r="KHE14" s="1"/>
      <c r="KHF14" s="1"/>
      <c r="KHG14" s="1"/>
      <c r="KHH14" s="1"/>
      <c r="KHI14" s="1"/>
      <c r="KHJ14" s="1"/>
      <c r="KHK14" s="1"/>
      <c r="KHL14" s="1"/>
      <c r="KHM14" s="1"/>
      <c r="KHN14" s="1"/>
      <c r="KHO14" s="1"/>
      <c r="KHP14" s="1"/>
      <c r="KHQ14" s="1"/>
      <c r="KHR14" s="1"/>
      <c r="KHS14" s="1"/>
      <c r="KHT14" s="1"/>
      <c r="KHU14" s="1"/>
      <c r="KHV14" s="1"/>
      <c r="KHW14" s="1"/>
      <c r="KHX14" s="1"/>
      <c r="KHY14" s="1"/>
      <c r="KHZ14" s="1"/>
      <c r="KIA14" s="1"/>
      <c r="KIB14" s="1"/>
      <c r="KIC14" s="1"/>
      <c r="KID14" s="1"/>
      <c r="KIE14" s="1"/>
      <c r="KIF14" s="1"/>
      <c r="KIG14" s="1"/>
      <c r="KIH14" s="1"/>
      <c r="KII14" s="1"/>
      <c r="KIJ14" s="1"/>
      <c r="KIK14" s="1"/>
      <c r="KIL14" s="1"/>
      <c r="KIM14" s="1"/>
      <c r="KIN14" s="1"/>
      <c r="KIO14" s="1"/>
      <c r="KIP14" s="1"/>
      <c r="KIQ14" s="1"/>
      <c r="KIR14" s="1"/>
      <c r="KIS14" s="1"/>
      <c r="KIT14" s="1"/>
      <c r="KIU14" s="1"/>
      <c r="KIV14" s="1"/>
      <c r="KIW14" s="1"/>
      <c r="KIX14" s="1"/>
      <c r="KIY14" s="1"/>
      <c r="KIZ14" s="1"/>
      <c r="KJA14" s="1"/>
      <c r="KJB14" s="1"/>
      <c r="KJC14" s="1"/>
      <c r="KJD14" s="1"/>
      <c r="KJE14" s="1"/>
      <c r="KJF14" s="1"/>
      <c r="KJG14" s="1"/>
      <c r="KJH14" s="1"/>
      <c r="KJI14" s="1"/>
      <c r="KJJ14" s="1"/>
      <c r="KJK14" s="1"/>
      <c r="KJL14" s="1"/>
      <c r="KJM14" s="1"/>
      <c r="KJN14" s="1"/>
      <c r="KJO14" s="1"/>
      <c r="KJP14" s="1"/>
      <c r="KJQ14" s="1"/>
      <c r="KJR14" s="1"/>
      <c r="KJS14" s="1"/>
      <c r="KJT14" s="1"/>
      <c r="KJU14" s="1"/>
      <c r="KJV14" s="1"/>
      <c r="KJW14" s="1"/>
      <c r="KJX14" s="1"/>
      <c r="KJY14" s="1"/>
      <c r="KJZ14" s="1"/>
      <c r="KKA14" s="1"/>
      <c r="KKB14" s="1"/>
      <c r="KKC14" s="1"/>
      <c r="KKD14" s="1"/>
      <c r="KKE14" s="1"/>
      <c r="KKF14" s="1"/>
      <c r="KKG14" s="1"/>
      <c r="KKH14" s="1"/>
      <c r="KKI14" s="1"/>
      <c r="KKJ14" s="1"/>
      <c r="KKK14" s="1"/>
      <c r="KKL14" s="1"/>
      <c r="KKM14" s="1"/>
      <c r="KKN14" s="1"/>
      <c r="KKO14" s="1"/>
      <c r="KKP14" s="1"/>
      <c r="KKQ14" s="1"/>
      <c r="KKR14" s="1"/>
      <c r="KKS14" s="1"/>
      <c r="KKT14" s="1"/>
      <c r="KKU14" s="1"/>
      <c r="KKV14" s="1"/>
      <c r="KKW14" s="1"/>
      <c r="KKX14" s="1"/>
      <c r="KKY14" s="1"/>
      <c r="KKZ14" s="1"/>
      <c r="KLA14" s="1"/>
      <c r="KLB14" s="1"/>
      <c r="KLC14" s="1"/>
      <c r="KLD14" s="1"/>
      <c r="KLE14" s="1"/>
      <c r="KLF14" s="1"/>
      <c r="KLG14" s="1"/>
      <c r="KLH14" s="1"/>
      <c r="KLI14" s="1"/>
      <c r="KLJ14" s="1"/>
      <c r="KLK14" s="1"/>
      <c r="KLL14" s="1"/>
      <c r="KLM14" s="1"/>
      <c r="KLN14" s="1"/>
      <c r="KLO14" s="1"/>
      <c r="KLP14" s="1"/>
      <c r="KLQ14" s="1"/>
      <c r="KLR14" s="1"/>
      <c r="KLS14" s="1"/>
      <c r="KLT14" s="1"/>
      <c r="KLU14" s="1"/>
      <c r="KLV14" s="1"/>
      <c r="KLW14" s="1"/>
      <c r="KLX14" s="1"/>
      <c r="KLY14" s="1"/>
      <c r="KLZ14" s="1"/>
      <c r="KMA14" s="1"/>
      <c r="KMB14" s="1"/>
      <c r="KMC14" s="1"/>
      <c r="KMD14" s="1"/>
      <c r="KME14" s="1"/>
      <c r="KMF14" s="1"/>
      <c r="KMG14" s="1"/>
      <c r="KMH14" s="1"/>
      <c r="KMI14" s="1"/>
      <c r="KMJ14" s="1"/>
      <c r="KMK14" s="1"/>
      <c r="KML14" s="1"/>
      <c r="KMM14" s="1"/>
      <c r="KMN14" s="1"/>
      <c r="KMO14" s="1"/>
      <c r="KMP14" s="1"/>
      <c r="KMQ14" s="1"/>
      <c r="KMR14" s="1"/>
      <c r="KMS14" s="1"/>
      <c r="KMT14" s="1"/>
      <c r="KMU14" s="1"/>
      <c r="KMV14" s="1"/>
      <c r="KMW14" s="1"/>
      <c r="KMX14" s="1"/>
      <c r="KMY14" s="1"/>
      <c r="KMZ14" s="1"/>
      <c r="KNA14" s="1"/>
      <c r="KNB14" s="1"/>
      <c r="KNC14" s="1"/>
      <c r="KND14" s="1"/>
      <c r="KNE14" s="1"/>
      <c r="KNF14" s="1"/>
      <c r="KNG14" s="1"/>
      <c r="KNH14" s="1"/>
      <c r="KNI14" s="1"/>
      <c r="KNJ14" s="1"/>
      <c r="KNK14" s="1"/>
      <c r="KNL14" s="1"/>
      <c r="KNM14" s="1"/>
      <c r="KNN14" s="1"/>
      <c r="KNO14" s="1"/>
      <c r="KNP14" s="1"/>
      <c r="KNQ14" s="1"/>
      <c r="KNR14" s="1"/>
      <c r="KNS14" s="1"/>
      <c r="KNT14" s="1"/>
      <c r="KNU14" s="1"/>
      <c r="KNV14" s="1"/>
      <c r="KNW14" s="1"/>
      <c r="KNX14" s="1"/>
      <c r="KNY14" s="1"/>
      <c r="KNZ14" s="1"/>
      <c r="KOA14" s="1"/>
      <c r="KOB14" s="1"/>
      <c r="KOC14" s="1"/>
      <c r="KOD14" s="1"/>
      <c r="KOE14" s="1"/>
      <c r="KOF14" s="1"/>
      <c r="KOG14" s="1"/>
      <c r="KOH14" s="1"/>
      <c r="KOI14" s="1"/>
      <c r="KOJ14" s="1"/>
      <c r="KOK14" s="1"/>
      <c r="KOL14" s="1"/>
      <c r="KOM14" s="1"/>
      <c r="KON14" s="1"/>
      <c r="KOO14" s="1"/>
      <c r="KOP14" s="1"/>
      <c r="KOQ14" s="1"/>
      <c r="KOR14" s="1"/>
      <c r="KOS14" s="1"/>
      <c r="KOT14" s="1"/>
      <c r="KOU14" s="1"/>
      <c r="KOV14" s="1"/>
      <c r="KOW14" s="1"/>
      <c r="KOX14" s="1"/>
      <c r="KOY14" s="1"/>
      <c r="KOZ14" s="1"/>
      <c r="KPA14" s="1"/>
      <c r="KPB14" s="1"/>
      <c r="KPC14" s="1"/>
      <c r="KPD14" s="1"/>
      <c r="KPE14" s="1"/>
      <c r="KPF14" s="1"/>
      <c r="KPG14" s="1"/>
      <c r="KPH14" s="1"/>
      <c r="KPI14" s="1"/>
      <c r="KPJ14" s="1"/>
      <c r="KPK14" s="1"/>
      <c r="KPL14" s="1"/>
      <c r="KPM14" s="1"/>
      <c r="KPN14" s="1"/>
      <c r="KPO14" s="1"/>
      <c r="KPP14" s="1"/>
      <c r="KPQ14" s="1"/>
      <c r="KPR14" s="1"/>
      <c r="KPS14" s="1"/>
      <c r="KPT14" s="1"/>
      <c r="KPU14" s="1"/>
      <c r="KPV14" s="1"/>
      <c r="KPW14" s="1"/>
      <c r="KPX14" s="1"/>
      <c r="KPY14" s="1"/>
      <c r="KPZ14" s="1"/>
      <c r="KQA14" s="1"/>
      <c r="KQB14" s="1"/>
      <c r="KQC14" s="1"/>
      <c r="KQD14" s="1"/>
      <c r="KQE14" s="1"/>
      <c r="KQF14" s="1"/>
      <c r="KQG14" s="1"/>
      <c r="KQH14" s="1"/>
      <c r="KQI14" s="1"/>
      <c r="KQJ14" s="1"/>
      <c r="KQK14" s="1"/>
      <c r="KQL14" s="1"/>
      <c r="KQM14" s="1"/>
      <c r="KQN14" s="1"/>
      <c r="KQO14" s="1"/>
      <c r="KQP14" s="1"/>
      <c r="KQQ14" s="1"/>
      <c r="KQR14" s="1"/>
      <c r="KQS14" s="1"/>
      <c r="KQT14" s="1"/>
      <c r="KQU14" s="1"/>
      <c r="KQV14" s="1"/>
      <c r="KQW14" s="1"/>
      <c r="KQX14" s="1"/>
      <c r="KQY14" s="1"/>
      <c r="KQZ14" s="1"/>
      <c r="KRA14" s="1"/>
      <c r="KRB14" s="1"/>
      <c r="KRC14" s="1"/>
      <c r="KRD14" s="1"/>
      <c r="KRE14" s="1"/>
      <c r="KRF14" s="1"/>
      <c r="KRG14" s="1"/>
      <c r="KRH14" s="1"/>
      <c r="KRI14" s="1"/>
      <c r="KRJ14" s="1"/>
      <c r="KRK14" s="1"/>
      <c r="KRL14" s="1"/>
      <c r="KRM14" s="1"/>
      <c r="KRN14" s="1"/>
      <c r="KRO14" s="1"/>
      <c r="KRP14" s="1"/>
      <c r="KRQ14" s="1"/>
      <c r="KRR14" s="1"/>
      <c r="KRS14" s="1"/>
      <c r="KRT14" s="1"/>
      <c r="KRU14" s="1"/>
      <c r="KRV14" s="1"/>
      <c r="KRW14" s="1"/>
      <c r="KRX14" s="1"/>
      <c r="KRY14" s="1"/>
      <c r="KRZ14" s="1"/>
      <c r="KSA14" s="1"/>
      <c r="KSB14" s="1"/>
      <c r="KSC14" s="1"/>
      <c r="KSD14" s="1"/>
      <c r="KSE14" s="1"/>
      <c r="KSF14" s="1"/>
      <c r="KSG14" s="1"/>
      <c r="KSH14" s="1"/>
      <c r="KSI14" s="1"/>
      <c r="KSJ14" s="1"/>
      <c r="KSK14" s="1"/>
      <c r="KSL14" s="1"/>
      <c r="KSM14" s="1"/>
      <c r="KSN14" s="1"/>
      <c r="KSO14" s="1"/>
      <c r="KSP14" s="1"/>
      <c r="KSQ14" s="1"/>
      <c r="KSR14" s="1"/>
      <c r="KSS14" s="1"/>
      <c r="KST14" s="1"/>
      <c r="KSU14" s="1"/>
      <c r="KSV14" s="1"/>
      <c r="KSW14" s="1"/>
      <c r="KSX14" s="1"/>
      <c r="KSY14" s="1"/>
      <c r="KSZ14" s="1"/>
      <c r="KTA14" s="1"/>
      <c r="KTB14" s="1"/>
      <c r="KTC14" s="1"/>
      <c r="KTD14" s="1"/>
      <c r="KTE14" s="1"/>
      <c r="KTF14" s="1"/>
      <c r="KTG14" s="1"/>
      <c r="KTH14" s="1"/>
      <c r="KTI14" s="1"/>
      <c r="KTJ14" s="1"/>
      <c r="KTK14" s="1"/>
      <c r="KTL14" s="1"/>
      <c r="KTM14" s="1"/>
      <c r="KTN14" s="1"/>
      <c r="KTO14" s="1"/>
      <c r="KTP14" s="1"/>
      <c r="KTQ14" s="1"/>
      <c r="KTR14" s="1"/>
      <c r="KTS14" s="1"/>
      <c r="KTT14" s="1"/>
      <c r="KTU14" s="1"/>
      <c r="KTV14" s="1"/>
      <c r="KTW14" s="1"/>
      <c r="KTX14" s="1"/>
      <c r="KTY14" s="1"/>
      <c r="KTZ14" s="1"/>
      <c r="KUA14" s="1"/>
      <c r="KUB14" s="1"/>
      <c r="KUC14" s="1"/>
      <c r="KUD14" s="1"/>
      <c r="KUE14" s="1"/>
      <c r="KUF14" s="1"/>
      <c r="KUG14" s="1"/>
      <c r="KUH14" s="1"/>
      <c r="KUI14" s="1"/>
      <c r="KUJ14" s="1"/>
      <c r="KUK14" s="1"/>
      <c r="KUL14" s="1"/>
      <c r="KUM14" s="1"/>
      <c r="KUN14" s="1"/>
      <c r="KUO14" s="1"/>
      <c r="KUP14" s="1"/>
      <c r="KUQ14" s="1"/>
      <c r="KUR14" s="1"/>
      <c r="KUS14" s="1"/>
      <c r="KUT14" s="1"/>
      <c r="KUU14" s="1"/>
      <c r="KUV14" s="1"/>
      <c r="KUW14" s="1"/>
      <c r="KUX14" s="1"/>
      <c r="KUY14" s="1"/>
      <c r="KUZ14" s="1"/>
      <c r="KVA14" s="1"/>
      <c r="KVB14" s="1"/>
      <c r="KVC14" s="1"/>
      <c r="KVD14" s="1"/>
      <c r="KVE14" s="1"/>
      <c r="KVF14" s="1"/>
      <c r="KVG14" s="1"/>
      <c r="KVH14" s="1"/>
      <c r="KVI14" s="1"/>
      <c r="KVJ14" s="1"/>
      <c r="KVK14" s="1"/>
      <c r="KVL14" s="1"/>
      <c r="KVM14" s="1"/>
      <c r="KVN14" s="1"/>
      <c r="KVO14" s="1"/>
      <c r="KVP14" s="1"/>
      <c r="KVQ14" s="1"/>
      <c r="KVR14" s="1"/>
      <c r="KVS14" s="1"/>
      <c r="KVT14" s="1"/>
      <c r="KVU14" s="1"/>
      <c r="KVV14" s="1"/>
      <c r="KVW14" s="1"/>
      <c r="KVX14" s="1"/>
      <c r="KVY14" s="1"/>
      <c r="KVZ14" s="1"/>
      <c r="KWA14" s="1"/>
      <c r="KWB14" s="1"/>
      <c r="KWC14" s="1"/>
      <c r="KWD14" s="1"/>
      <c r="KWE14" s="1"/>
      <c r="KWF14" s="1"/>
      <c r="KWG14" s="1"/>
      <c r="KWH14" s="1"/>
      <c r="KWI14" s="1"/>
      <c r="KWJ14" s="1"/>
      <c r="KWK14" s="1"/>
      <c r="KWL14" s="1"/>
      <c r="KWM14" s="1"/>
      <c r="KWN14" s="1"/>
      <c r="KWO14" s="1"/>
      <c r="KWP14" s="1"/>
      <c r="KWQ14" s="1"/>
      <c r="KWR14" s="1"/>
      <c r="KWS14" s="1"/>
      <c r="KWT14" s="1"/>
      <c r="KWU14" s="1"/>
      <c r="KWV14" s="1"/>
      <c r="KWW14" s="1"/>
      <c r="KWX14" s="1"/>
      <c r="KWY14" s="1"/>
      <c r="KWZ14" s="1"/>
      <c r="KXA14" s="1"/>
      <c r="KXB14" s="1"/>
      <c r="KXC14" s="1"/>
      <c r="KXD14" s="1"/>
      <c r="KXE14" s="1"/>
      <c r="KXF14" s="1"/>
      <c r="KXG14" s="1"/>
      <c r="KXH14" s="1"/>
      <c r="KXI14" s="1"/>
      <c r="KXJ14" s="1"/>
      <c r="KXK14" s="1"/>
      <c r="KXL14" s="1"/>
      <c r="KXM14" s="1"/>
      <c r="KXN14" s="1"/>
      <c r="KXO14" s="1"/>
      <c r="KXP14" s="1"/>
      <c r="KXQ14" s="1"/>
      <c r="KXR14" s="1"/>
      <c r="KXS14" s="1"/>
      <c r="KXT14" s="1"/>
      <c r="KXU14" s="1"/>
      <c r="KXV14" s="1"/>
      <c r="KXW14" s="1"/>
      <c r="KXX14" s="1"/>
      <c r="KXY14" s="1"/>
      <c r="KXZ14" s="1"/>
      <c r="KYA14" s="1"/>
      <c r="KYB14" s="1"/>
      <c r="KYC14" s="1"/>
      <c r="KYD14" s="1"/>
      <c r="KYE14" s="1"/>
      <c r="KYF14" s="1"/>
      <c r="KYG14" s="1"/>
      <c r="KYH14" s="1"/>
      <c r="KYI14" s="1"/>
      <c r="KYJ14" s="1"/>
      <c r="KYK14" s="1"/>
      <c r="KYL14" s="1"/>
      <c r="KYM14" s="1"/>
      <c r="KYN14" s="1"/>
      <c r="KYO14" s="1"/>
      <c r="KYP14" s="1"/>
      <c r="KYQ14" s="1"/>
      <c r="KYR14" s="1"/>
      <c r="KYS14" s="1"/>
      <c r="KYT14" s="1"/>
      <c r="KYU14" s="1"/>
      <c r="KYV14" s="1"/>
      <c r="KYW14" s="1"/>
      <c r="KYX14" s="1"/>
      <c r="KYY14" s="1"/>
      <c r="KYZ14" s="1"/>
      <c r="KZA14" s="1"/>
      <c r="KZB14" s="1"/>
      <c r="KZC14" s="1"/>
      <c r="KZD14" s="1"/>
      <c r="KZE14" s="1"/>
      <c r="KZF14" s="1"/>
      <c r="KZG14" s="1"/>
      <c r="KZH14" s="1"/>
      <c r="KZI14" s="1"/>
      <c r="KZJ14" s="1"/>
      <c r="KZK14" s="1"/>
      <c r="KZL14" s="1"/>
      <c r="KZM14" s="1"/>
      <c r="KZN14" s="1"/>
      <c r="KZO14" s="1"/>
      <c r="KZP14" s="1"/>
      <c r="KZQ14" s="1"/>
      <c r="KZR14" s="1"/>
      <c r="KZS14" s="1"/>
      <c r="KZT14" s="1"/>
      <c r="KZU14" s="1"/>
      <c r="KZV14" s="1"/>
      <c r="KZW14" s="1"/>
      <c r="KZX14" s="1"/>
      <c r="KZY14" s="1"/>
      <c r="KZZ14" s="1"/>
      <c r="LAA14" s="1"/>
      <c r="LAB14" s="1"/>
      <c r="LAC14" s="1"/>
      <c r="LAD14" s="1"/>
      <c r="LAE14" s="1"/>
      <c r="LAF14" s="1"/>
      <c r="LAG14" s="1"/>
      <c r="LAH14" s="1"/>
      <c r="LAI14" s="1"/>
      <c r="LAJ14" s="1"/>
      <c r="LAK14" s="1"/>
      <c r="LAL14" s="1"/>
      <c r="LAM14" s="1"/>
      <c r="LAN14" s="1"/>
      <c r="LAO14" s="1"/>
      <c r="LAP14" s="1"/>
      <c r="LAQ14" s="1"/>
      <c r="LAR14" s="1"/>
      <c r="LAS14" s="1"/>
      <c r="LAT14" s="1"/>
      <c r="LAU14" s="1"/>
      <c r="LAV14" s="1"/>
      <c r="LAW14" s="1"/>
      <c r="LAX14" s="1"/>
      <c r="LAY14" s="1"/>
      <c r="LAZ14" s="1"/>
      <c r="LBA14" s="1"/>
      <c r="LBB14" s="1"/>
      <c r="LBC14" s="1"/>
      <c r="LBD14" s="1"/>
      <c r="LBE14" s="1"/>
      <c r="LBF14" s="1"/>
      <c r="LBG14" s="1"/>
      <c r="LBH14" s="1"/>
      <c r="LBI14" s="1"/>
      <c r="LBJ14" s="1"/>
      <c r="LBK14" s="1"/>
      <c r="LBL14" s="1"/>
      <c r="LBM14" s="1"/>
      <c r="LBN14" s="1"/>
      <c r="LBO14" s="1"/>
      <c r="LBP14" s="1"/>
      <c r="LBQ14" s="1"/>
      <c r="LBR14" s="1"/>
      <c r="LBS14" s="1"/>
      <c r="LBT14" s="1"/>
      <c r="LBU14" s="1"/>
      <c r="LBV14" s="1"/>
      <c r="LBW14" s="1"/>
      <c r="LBX14" s="1"/>
      <c r="LBY14" s="1"/>
      <c r="LBZ14" s="1"/>
      <c r="LCA14" s="1"/>
      <c r="LCB14" s="1"/>
      <c r="LCC14" s="1"/>
      <c r="LCD14" s="1"/>
      <c r="LCE14" s="1"/>
      <c r="LCF14" s="1"/>
      <c r="LCG14" s="1"/>
      <c r="LCH14" s="1"/>
      <c r="LCI14" s="1"/>
      <c r="LCJ14" s="1"/>
      <c r="LCK14" s="1"/>
      <c r="LCL14" s="1"/>
      <c r="LCM14" s="1"/>
      <c r="LCN14" s="1"/>
      <c r="LCO14" s="1"/>
      <c r="LCP14" s="1"/>
      <c r="LCQ14" s="1"/>
      <c r="LCR14" s="1"/>
      <c r="LCS14" s="1"/>
      <c r="LCT14" s="1"/>
      <c r="LCU14" s="1"/>
      <c r="LCV14" s="1"/>
      <c r="LCW14" s="1"/>
      <c r="LCX14" s="1"/>
      <c r="LCY14" s="1"/>
      <c r="LCZ14" s="1"/>
      <c r="LDA14" s="1"/>
      <c r="LDB14" s="1"/>
      <c r="LDC14" s="1"/>
      <c r="LDD14" s="1"/>
      <c r="LDE14" s="1"/>
      <c r="LDF14" s="1"/>
      <c r="LDG14" s="1"/>
      <c r="LDH14" s="1"/>
      <c r="LDI14" s="1"/>
      <c r="LDJ14" s="1"/>
      <c r="LDK14" s="1"/>
      <c r="LDL14" s="1"/>
      <c r="LDM14" s="1"/>
      <c r="LDN14" s="1"/>
      <c r="LDO14" s="1"/>
      <c r="LDP14" s="1"/>
      <c r="LDQ14" s="1"/>
      <c r="LDR14" s="1"/>
      <c r="LDS14" s="1"/>
      <c r="LDT14" s="1"/>
      <c r="LDU14" s="1"/>
      <c r="LDV14" s="1"/>
      <c r="LDW14" s="1"/>
      <c r="LDX14" s="1"/>
      <c r="LDY14" s="1"/>
      <c r="LDZ14" s="1"/>
      <c r="LEA14" s="1"/>
      <c r="LEB14" s="1"/>
      <c r="LEC14" s="1"/>
      <c r="LED14" s="1"/>
      <c r="LEE14" s="1"/>
      <c r="LEF14" s="1"/>
      <c r="LEG14" s="1"/>
      <c r="LEH14" s="1"/>
      <c r="LEI14" s="1"/>
      <c r="LEJ14" s="1"/>
      <c r="LEK14" s="1"/>
      <c r="LEL14" s="1"/>
      <c r="LEM14" s="1"/>
      <c r="LEN14" s="1"/>
      <c r="LEO14" s="1"/>
      <c r="LEP14" s="1"/>
      <c r="LEQ14" s="1"/>
      <c r="LER14" s="1"/>
      <c r="LES14" s="1"/>
      <c r="LET14" s="1"/>
      <c r="LEU14" s="1"/>
      <c r="LEV14" s="1"/>
      <c r="LEW14" s="1"/>
      <c r="LEX14" s="1"/>
      <c r="LEY14" s="1"/>
      <c r="LEZ14" s="1"/>
      <c r="LFA14" s="1"/>
      <c r="LFB14" s="1"/>
      <c r="LFC14" s="1"/>
      <c r="LFD14" s="1"/>
      <c r="LFE14" s="1"/>
      <c r="LFF14" s="1"/>
      <c r="LFG14" s="1"/>
      <c r="LFH14" s="1"/>
      <c r="LFI14" s="1"/>
      <c r="LFJ14" s="1"/>
      <c r="LFK14" s="1"/>
      <c r="LFL14" s="1"/>
      <c r="LFM14" s="1"/>
      <c r="LFN14" s="1"/>
      <c r="LFO14" s="1"/>
      <c r="LFP14" s="1"/>
      <c r="LFQ14" s="1"/>
      <c r="LFR14" s="1"/>
      <c r="LFS14" s="1"/>
      <c r="LFT14" s="1"/>
      <c r="LFU14" s="1"/>
      <c r="LFV14" s="1"/>
      <c r="LFW14" s="1"/>
      <c r="LFX14" s="1"/>
      <c r="LFY14" s="1"/>
      <c r="LFZ14" s="1"/>
      <c r="LGA14" s="1"/>
      <c r="LGB14" s="1"/>
      <c r="LGC14" s="1"/>
      <c r="LGD14" s="1"/>
      <c r="LGE14" s="1"/>
      <c r="LGF14" s="1"/>
      <c r="LGG14" s="1"/>
      <c r="LGH14" s="1"/>
      <c r="LGI14" s="1"/>
      <c r="LGJ14" s="1"/>
      <c r="LGK14" s="1"/>
      <c r="LGL14" s="1"/>
      <c r="LGM14" s="1"/>
      <c r="LGN14" s="1"/>
      <c r="LGO14" s="1"/>
      <c r="LGP14" s="1"/>
      <c r="LGQ14" s="1"/>
      <c r="LGR14" s="1"/>
      <c r="LGS14" s="1"/>
      <c r="LGT14" s="1"/>
      <c r="LGU14" s="1"/>
      <c r="LGV14" s="1"/>
      <c r="LGW14" s="1"/>
      <c r="LGX14" s="1"/>
      <c r="LGY14" s="1"/>
      <c r="LGZ14" s="1"/>
      <c r="LHA14" s="1"/>
      <c r="LHB14" s="1"/>
      <c r="LHC14" s="1"/>
      <c r="LHD14" s="1"/>
      <c r="LHE14" s="1"/>
      <c r="LHF14" s="1"/>
      <c r="LHG14" s="1"/>
      <c r="LHH14" s="1"/>
      <c r="LHI14" s="1"/>
      <c r="LHJ14" s="1"/>
      <c r="LHK14" s="1"/>
      <c r="LHL14" s="1"/>
      <c r="LHM14" s="1"/>
      <c r="LHN14" s="1"/>
      <c r="LHO14" s="1"/>
      <c r="LHP14" s="1"/>
      <c r="LHQ14" s="1"/>
      <c r="LHR14" s="1"/>
      <c r="LHS14" s="1"/>
      <c r="LHT14" s="1"/>
      <c r="LHU14" s="1"/>
      <c r="LHV14" s="1"/>
      <c r="LHW14" s="1"/>
      <c r="LHX14" s="1"/>
      <c r="LHY14" s="1"/>
      <c r="LHZ14" s="1"/>
      <c r="LIA14" s="1"/>
      <c r="LIB14" s="1"/>
      <c r="LIC14" s="1"/>
      <c r="LID14" s="1"/>
      <c r="LIE14" s="1"/>
      <c r="LIF14" s="1"/>
      <c r="LIG14" s="1"/>
      <c r="LIH14" s="1"/>
      <c r="LII14" s="1"/>
      <c r="LIJ14" s="1"/>
      <c r="LIK14" s="1"/>
      <c r="LIL14" s="1"/>
      <c r="LIM14" s="1"/>
      <c r="LIN14" s="1"/>
      <c r="LIO14" s="1"/>
      <c r="LIP14" s="1"/>
      <c r="LIQ14" s="1"/>
      <c r="LIR14" s="1"/>
      <c r="LIS14" s="1"/>
      <c r="LIT14" s="1"/>
      <c r="LIU14" s="1"/>
      <c r="LIV14" s="1"/>
      <c r="LIW14" s="1"/>
      <c r="LIX14" s="1"/>
      <c r="LIY14" s="1"/>
      <c r="LIZ14" s="1"/>
      <c r="LJA14" s="1"/>
      <c r="LJB14" s="1"/>
      <c r="LJC14" s="1"/>
      <c r="LJD14" s="1"/>
      <c r="LJE14" s="1"/>
      <c r="LJF14" s="1"/>
      <c r="LJG14" s="1"/>
      <c r="LJH14" s="1"/>
      <c r="LJI14" s="1"/>
      <c r="LJJ14" s="1"/>
      <c r="LJK14" s="1"/>
      <c r="LJL14" s="1"/>
      <c r="LJM14" s="1"/>
      <c r="LJN14" s="1"/>
      <c r="LJO14" s="1"/>
      <c r="LJP14" s="1"/>
      <c r="LJQ14" s="1"/>
      <c r="LJR14" s="1"/>
      <c r="LJS14" s="1"/>
      <c r="LJT14" s="1"/>
      <c r="LJU14" s="1"/>
      <c r="LJV14" s="1"/>
      <c r="LJW14" s="1"/>
      <c r="LJX14" s="1"/>
      <c r="LJY14" s="1"/>
      <c r="LJZ14" s="1"/>
      <c r="LKA14" s="1"/>
      <c r="LKB14" s="1"/>
      <c r="LKC14" s="1"/>
      <c r="LKD14" s="1"/>
      <c r="LKE14" s="1"/>
      <c r="LKF14" s="1"/>
      <c r="LKG14" s="1"/>
      <c r="LKH14" s="1"/>
      <c r="LKI14" s="1"/>
      <c r="LKJ14" s="1"/>
      <c r="LKK14" s="1"/>
      <c r="LKL14" s="1"/>
      <c r="LKM14" s="1"/>
      <c r="LKN14" s="1"/>
      <c r="LKO14" s="1"/>
      <c r="LKP14" s="1"/>
      <c r="LKQ14" s="1"/>
      <c r="LKR14" s="1"/>
      <c r="LKS14" s="1"/>
      <c r="LKT14" s="1"/>
      <c r="LKU14" s="1"/>
      <c r="LKV14" s="1"/>
      <c r="LKW14" s="1"/>
      <c r="LKX14" s="1"/>
      <c r="LKY14" s="1"/>
      <c r="LKZ14" s="1"/>
      <c r="LLA14" s="1"/>
      <c r="LLB14" s="1"/>
      <c r="LLC14" s="1"/>
      <c r="LLD14" s="1"/>
      <c r="LLE14" s="1"/>
      <c r="LLF14" s="1"/>
      <c r="LLG14" s="1"/>
      <c r="LLH14" s="1"/>
      <c r="LLI14" s="1"/>
      <c r="LLJ14" s="1"/>
      <c r="LLK14" s="1"/>
      <c r="LLL14" s="1"/>
      <c r="LLM14" s="1"/>
      <c r="LLN14" s="1"/>
      <c r="LLO14" s="1"/>
      <c r="LLP14" s="1"/>
      <c r="LLQ14" s="1"/>
      <c r="LLR14" s="1"/>
      <c r="LLS14" s="1"/>
      <c r="LLT14" s="1"/>
      <c r="LLU14" s="1"/>
      <c r="LLV14" s="1"/>
      <c r="LLW14" s="1"/>
      <c r="LLX14" s="1"/>
      <c r="LLY14" s="1"/>
      <c r="LLZ14" s="1"/>
      <c r="LMA14" s="1"/>
      <c r="LMB14" s="1"/>
      <c r="LMC14" s="1"/>
      <c r="LMD14" s="1"/>
      <c r="LME14" s="1"/>
      <c r="LMF14" s="1"/>
      <c r="LMG14" s="1"/>
      <c r="LMH14" s="1"/>
      <c r="LMI14" s="1"/>
      <c r="LMJ14" s="1"/>
      <c r="LMK14" s="1"/>
      <c r="LML14" s="1"/>
      <c r="LMM14" s="1"/>
      <c r="LMN14" s="1"/>
      <c r="LMO14" s="1"/>
      <c r="LMP14" s="1"/>
      <c r="LMQ14" s="1"/>
      <c r="LMR14" s="1"/>
      <c r="LMS14" s="1"/>
      <c r="LMT14" s="1"/>
      <c r="LMU14" s="1"/>
      <c r="LMV14" s="1"/>
      <c r="LMW14" s="1"/>
      <c r="LMX14" s="1"/>
      <c r="LMY14" s="1"/>
      <c r="LMZ14" s="1"/>
      <c r="LNA14" s="1"/>
      <c r="LNB14" s="1"/>
      <c r="LNC14" s="1"/>
      <c r="LND14" s="1"/>
      <c r="LNE14" s="1"/>
      <c r="LNF14" s="1"/>
      <c r="LNG14" s="1"/>
      <c r="LNH14" s="1"/>
      <c r="LNI14" s="1"/>
      <c r="LNJ14" s="1"/>
      <c r="LNK14" s="1"/>
      <c r="LNL14" s="1"/>
      <c r="LNM14" s="1"/>
      <c r="LNN14" s="1"/>
      <c r="LNO14" s="1"/>
      <c r="LNP14" s="1"/>
      <c r="LNQ14" s="1"/>
      <c r="LNR14" s="1"/>
      <c r="LNS14" s="1"/>
      <c r="LNT14" s="1"/>
      <c r="LNU14" s="1"/>
      <c r="LNV14" s="1"/>
      <c r="LNW14" s="1"/>
      <c r="LNX14" s="1"/>
      <c r="LNY14" s="1"/>
      <c r="LNZ14" s="1"/>
      <c r="LOA14" s="1"/>
      <c r="LOB14" s="1"/>
      <c r="LOC14" s="1"/>
      <c r="LOD14" s="1"/>
      <c r="LOE14" s="1"/>
      <c r="LOF14" s="1"/>
      <c r="LOG14" s="1"/>
      <c r="LOH14" s="1"/>
      <c r="LOI14" s="1"/>
      <c r="LOJ14" s="1"/>
      <c r="LOK14" s="1"/>
      <c r="LOL14" s="1"/>
      <c r="LOM14" s="1"/>
      <c r="LON14" s="1"/>
      <c r="LOO14" s="1"/>
      <c r="LOP14" s="1"/>
      <c r="LOQ14" s="1"/>
      <c r="LOR14" s="1"/>
      <c r="LOS14" s="1"/>
      <c r="LOT14" s="1"/>
      <c r="LOU14" s="1"/>
      <c r="LOV14" s="1"/>
      <c r="LOW14" s="1"/>
      <c r="LOX14" s="1"/>
      <c r="LOY14" s="1"/>
      <c r="LOZ14" s="1"/>
      <c r="LPA14" s="1"/>
      <c r="LPB14" s="1"/>
      <c r="LPC14" s="1"/>
      <c r="LPD14" s="1"/>
      <c r="LPE14" s="1"/>
      <c r="LPF14" s="1"/>
      <c r="LPG14" s="1"/>
      <c r="LPH14" s="1"/>
      <c r="LPI14" s="1"/>
      <c r="LPJ14" s="1"/>
      <c r="LPK14" s="1"/>
      <c r="LPL14" s="1"/>
      <c r="LPM14" s="1"/>
      <c r="LPN14" s="1"/>
      <c r="LPO14" s="1"/>
      <c r="LPP14" s="1"/>
      <c r="LPQ14" s="1"/>
      <c r="LPR14" s="1"/>
      <c r="LPS14" s="1"/>
      <c r="LPT14" s="1"/>
      <c r="LPU14" s="1"/>
      <c r="LPV14" s="1"/>
      <c r="LPW14" s="1"/>
      <c r="LPX14" s="1"/>
      <c r="LPY14" s="1"/>
      <c r="LPZ14" s="1"/>
      <c r="LQA14" s="1"/>
      <c r="LQB14" s="1"/>
      <c r="LQC14" s="1"/>
      <c r="LQD14" s="1"/>
      <c r="LQE14" s="1"/>
      <c r="LQF14" s="1"/>
      <c r="LQG14" s="1"/>
      <c r="LQH14" s="1"/>
      <c r="LQI14" s="1"/>
      <c r="LQJ14" s="1"/>
      <c r="LQK14" s="1"/>
      <c r="LQL14" s="1"/>
      <c r="LQM14" s="1"/>
      <c r="LQN14" s="1"/>
      <c r="LQO14" s="1"/>
      <c r="LQP14" s="1"/>
      <c r="LQQ14" s="1"/>
      <c r="LQR14" s="1"/>
      <c r="LQS14" s="1"/>
      <c r="LQT14" s="1"/>
      <c r="LQU14" s="1"/>
      <c r="LQV14" s="1"/>
      <c r="LQW14" s="1"/>
      <c r="LQX14" s="1"/>
      <c r="LQY14" s="1"/>
      <c r="LQZ14" s="1"/>
      <c r="LRA14" s="1"/>
      <c r="LRB14" s="1"/>
      <c r="LRC14" s="1"/>
      <c r="LRD14" s="1"/>
      <c r="LRE14" s="1"/>
      <c r="LRF14" s="1"/>
      <c r="LRG14" s="1"/>
      <c r="LRH14" s="1"/>
      <c r="LRI14" s="1"/>
      <c r="LRJ14" s="1"/>
      <c r="LRK14" s="1"/>
      <c r="LRL14" s="1"/>
      <c r="LRM14" s="1"/>
      <c r="LRN14" s="1"/>
      <c r="LRO14" s="1"/>
      <c r="LRP14" s="1"/>
      <c r="LRQ14" s="1"/>
      <c r="LRR14" s="1"/>
      <c r="LRS14" s="1"/>
      <c r="LRT14" s="1"/>
      <c r="LRU14" s="1"/>
      <c r="LRV14" s="1"/>
      <c r="LRW14" s="1"/>
      <c r="LRX14" s="1"/>
      <c r="LRY14" s="1"/>
      <c r="LRZ14" s="1"/>
      <c r="LSA14" s="1"/>
      <c r="LSB14" s="1"/>
      <c r="LSC14" s="1"/>
      <c r="LSD14" s="1"/>
      <c r="LSE14" s="1"/>
      <c r="LSF14" s="1"/>
      <c r="LSG14" s="1"/>
      <c r="LSH14" s="1"/>
      <c r="LSI14" s="1"/>
      <c r="LSJ14" s="1"/>
      <c r="LSK14" s="1"/>
      <c r="LSL14" s="1"/>
      <c r="LSM14" s="1"/>
      <c r="LSN14" s="1"/>
      <c r="LSO14" s="1"/>
      <c r="LSP14" s="1"/>
      <c r="LSQ14" s="1"/>
      <c r="LSR14" s="1"/>
      <c r="LSS14" s="1"/>
      <c r="LST14" s="1"/>
      <c r="LSU14" s="1"/>
      <c r="LSV14" s="1"/>
      <c r="LSW14" s="1"/>
      <c r="LSX14" s="1"/>
      <c r="LSY14" s="1"/>
      <c r="LSZ14" s="1"/>
      <c r="LTA14" s="1"/>
      <c r="LTB14" s="1"/>
      <c r="LTC14" s="1"/>
      <c r="LTD14" s="1"/>
      <c r="LTE14" s="1"/>
      <c r="LTF14" s="1"/>
      <c r="LTG14" s="1"/>
      <c r="LTH14" s="1"/>
      <c r="LTI14" s="1"/>
      <c r="LTJ14" s="1"/>
      <c r="LTK14" s="1"/>
      <c r="LTL14" s="1"/>
      <c r="LTM14" s="1"/>
      <c r="LTN14" s="1"/>
      <c r="LTO14" s="1"/>
      <c r="LTP14" s="1"/>
      <c r="LTQ14" s="1"/>
      <c r="LTR14" s="1"/>
      <c r="LTS14" s="1"/>
      <c r="LTT14" s="1"/>
      <c r="LTU14" s="1"/>
      <c r="LTV14" s="1"/>
      <c r="LTW14" s="1"/>
      <c r="LTX14" s="1"/>
      <c r="LTY14" s="1"/>
      <c r="LTZ14" s="1"/>
      <c r="LUA14" s="1"/>
      <c r="LUB14" s="1"/>
      <c r="LUC14" s="1"/>
      <c r="LUD14" s="1"/>
      <c r="LUE14" s="1"/>
      <c r="LUF14" s="1"/>
      <c r="LUG14" s="1"/>
      <c r="LUH14" s="1"/>
      <c r="LUI14" s="1"/>
      <c r="LUJ14" s="1"/>
      <c r="LUK14" s="1"/>
      <c r="LUL14" s="1"/>
      <c r="LUM14" s="1"/>
      <c r="LUN14" s="1"/>
      <c r="LUO14" s="1"/>
      <c r="LUP14" s="1"/>
      <c r="LUQ14" s="1"/>
      <c r="LUR14" s="1"/>
      <c r="LUS14" s="1"/>
      <c r="LUT14" s="1"/>
      <c r="LUU14" s="1"/>
      <c r="LUV14" s="1"/>
      <c r="LUW14" s="1"/>
      <c r="LUX14" s="1"/>
      <c r="LUY14" s="1"/>
      <c r="LUZ14" s="1"/>
      <c r="LVA14" s="1"/>
      <c r="LVB14" s="1"/>
      <c r="LVC14" s="1"/>
      <c r="LVD14" s="1"/>
      <c r="LVE14" s="1"/>
      <c r="LVF14" s="1"/>
      <c r="LVG14" s="1"/>
      <c r="LVH14" s="1"/>
      <c r="LVI14" s="1"/>
      <c r="LVJ14" s="1"/>
      <c r="LVK14" s="1"/>
      <c r="LVL14" s="1"/>
      <c r="LVM14" s="1"/>
      <c r="LVN14" s="1"/>
      <c r="LVO14" s="1"/>
      <c r="LVP14" s="1"/>
      <c r="LVQ14" s="1"/>
      <c r="LVR14" s="1"/>
      <c r="LVS14" s="1"/>
      <c r="LVT14" s="1"/>
      <c r="LVU14" s="1"/>
      <c r="LVV14" s="1"/>
      <c r="LVW14" s="1"/>
      <c r="LVX14" s="1"/>
      <c r="LVY14" s="1"/>
      <c r="LVZ14" s="1"/>
      <c r="LWA14" s="1"/>
      <c r="LWB14" s="1"/>
      <c r="LWC14" s="1"/>
      <c r="LWD14" s="1"/>
      <c r="LWE14" s="1"/>
      <c r="LWF14" s="1"/>
      <c r="LWG14" s="1"/>
      <c r="LWH14" s="1"/>
      <c r="LWI14" s="1"/>
      <c r="LWJ14" s="1"/>
      <c r="LWK14" s="1"/>
      <c r="LWL14" s="1"/>
      <c r="LWM14" s="1"/>
      <c r="LWN14" s="1"/>
      <c r="LWO14" s="1"/>
      <c r="LWP14" s="1"/>
      <c r="LWQ14" s="1"/>
      <c r="LWR14" s="1"/>
      <c r="LWS14" s="1"/>
      <c r="LWT14" s="1"/>
      <c r="LWU14" s="1"/>
      <c r="LWV14" s="1"/>
      <c r="LWW14" s="1"/>
      <c r="LWX14" s="1"/>
      <c r="LWY14" s="1"/>
      <c r="LWZ14" s="1"/>
      <c r="LXA14" s="1"/>
      <c r="LXB14" s="1"/>
      <c r="LXC14" s="1"/>
      <c r="LXD14" s="1"/>
      <c r="LXE14" s="1"/>
      <c r="LXF14" s="1"/>
      <c r="LXG14" s="1"/>
      <c r="LXH14" s="1"/>
      <c r="LXI14" s="1"/>
      <c r="LXJ14" s="1"/>
      <c r="LXK14" s="1"/>
      <c r="LXL14" s="1"/>
      <c r="LXM14" s="1"/>
      <c r="LXN14" s="1"/>
      <c r="LXO14" s="1"/>
      <c r="LXP14" s="1"/>
      <c r="LXQ14" s="1"/>
      <c r="LXR14" s="1"/>
      <c r="LXS14" s="1"/>
      <c r="LXT14" s="1"/>
      <c r="LXU14" s="1"/>
      <c r="LXV14" s="1"/>
      <c r="LXW14" s="1"/>
      <c r="LXX14" s="1"/>
      <c r="LXY14" s="1"/>
      <c r="LXZ14" s="1"/>
      <c r="LYA14" s="1"/>
      <c r="LYB14" s="1"/>
      <c r="LYC14" s="1"/>
      <c r="LYD14" s="1"/>
      <c r="LYE14" s="1"/>
      <c r="LYF14" s="1"/>
      <c r="LYG14" s="1"/>
      <c r="LYH14" s="1"/>
      <c r="LYI14" s="1"/>
      <c r="LYJ14" s="1"/>
      <c r="LYK14" s="1"/>
      <c r="LYL14" s="1"/>
      <c r="LYM14" s="1"/>
      <c r="LYN14" s="1"/>
      <c r="LYO14" s="1"/>
      <c r="LYP14" s="1"/>
      <c r="LYQ14" s="1"/>
      <c r="LYR14" s="1"/>
      <c r="LYS14" s="1"/>
      <c r="LYT14" s="1"/>
      <c r="LYU14" s="1"/>
      <c r="LYV14" s="1"/>
      <c r="LYW14" s="1"/>
      <c r="LYX14" s="1"/>
      <c r="LYY14" s="1"/>
      <c r="LYZ14" s="1"/>
      <c r="LZA14" s="1"/>
      <c r="LZB14" s="1"/>
      <c r="LZC14" s="1"/>
      <c r="LZD14" s="1"/>
      <c r="LZE14" s="1"/>
      <c r="LZF14" s="1"/>
      <c r="LZG14" s="1"/>
      <c r="LZH14" s="1"/>
      <c r="LZI14" s="1"/>
      <c r="LZJ14" s="1"/>
      <c r="LZK14" s="1"/>
      <c r="LZL14" s="1"/>
      <c r="LZM14" s="1"/>
      <c r="LZN14" s="1"/>
      <c r="LZO14" s="1"/>
      <c r="LZP14" s="1"/>
      <c r="LZQ14" s="1"/>
      <c r="LZR14" s="1"/>
      <c r="LZS14" s="1"/>
      <c r="LZT14" s="1"/>
      <c r="LZU14" s="1"/>
      <c r="LZV14" s="1"/>
      <c r="LZW14" s="1"/>
      <c r="LZX14" s="1"/>
      <c r="LZY14" s="1"/>
      <c r="LZZ14" s="1"/>
      <c r="MAA14" s="1"/>
      <c r="MAB14" s="1"/>
      <c r="MAC14" s="1"/>
      <c r="MAD14" s="1"/>
      <c r="MAE14" s="1"/>
      <c r="MAF14" s="1"/>
      <c r="MAG14" s="1"/>
      <c r="MAH14" s="1"/>
      <c r="MAI14" s="1"/>
      <c r="MAJ14" s="1"/>
      <c r="MAK14" s="1"/>
      <c r="MAL14" s="1"/>
      <c r="MAM14" s="1"/>
      <c r="MAN14" s="1"/>
      <c r="MAO14" s="1"/>
      <c r="MAP14" s="1"/>
      <c r="MAQ14" s="1"/>
      <c r="MAR14" s="1"/>
      <c r="MAS14" s="1"/>
      <c r="MAT14" s="1"/>
      <c r="MAU14" s="1"/>
      <c r="MAV14" s="1"/>
      <c r="MAW14" s="1"/>
      <c r="MAX14" s="1"/>
      <c r="MAY14" s="1"/>
      <c r="MAZ14" s="1"/>
      <c r="MBA14" s="1"/>
      <c r="MBB14" s="1"/>
      <c r="MBC14" s="1"/>
      <c r="MBD14" s="1"/>
      <c r="MBE14" s="1"/>
      <c r="MBF14" s="1"/>
      <c r="MBG14" s="1"/>
      <c r="MBH14" s="1"/>
      <c r="MBI14" s="1"/>
      <c r="MBJ14" s="1"/>
      <c r="MBK14" s="1"/>
      <c r="MBL14" s="1"/>
      <c r="MBM14" s="1"/>
      <c r="MBN14" s="1"/>
      <c r="MBO14" s="1"/>
      <c r="MBP14" s="1"/>
      <c r="MBQ14" s="1"/>
      <c r="MBR14" s="1"/>
      <c r="MBS14" s="1"/>
      <c r="MBT14" s="1"/>
      <c r="MBU14" s="1"/>
      <c r="MBV14" s="1"/>
      <c r="MBW14" s="1"/>
      <c r="MBX14" s="1"/>
      <c r="MBY14" s="1"/>
      <c r="MBZ14" s="1"/>
      <c r="MCA14" s="1"/>
      <c r="MCB14" s="1"/>
      <c r="MCC14" s="1"/>
      <c r="MCD14" s="1"/>
      <c r="MCE14" s="1"/>
      <c r="MCF14" s="1"/>
      <c r="MCG14" s="1"/>
      <c r="MCH14" s="1"/>
      <c r="MCI14" s="1"/>
      <c r="MCJ14" s="1"/>
      <c r="MCK14" s="1"/>
      <c r="MCL14" s="1"/>
      <c r="MCM14" s="1"/>
      <c r="MCN14" s="1"/>
      <c r="MCO14" s="1"/>
      <c r="MCP14" s="1"/>
      <c r="MCQ14" s="1"/>
      <c r="MCR14" s="1"/>
      <c r="MCS14" s="1"/>
      <c r="MCT14" s="1"/>
      <c r="MCU14" s="1"/>
      <c r="MCV14" s="1"/>
      <c r="MCW14" s="1"/>
      <c r="MCX14" s="1"/>
      <c r="MCY14" s="1"/>
      <c r="MCZ14" s="1"/>
      <c r="MDA14" s="1"/>
      <c r="MDB14" s="1"/>
      <c r="MDC14" s="1"/>
      <c r="MDD14" s="1"/>
      <c r="MDE14" s="1"/>
      <c r="MDF14" s="1"/>
      <c r="MDG14" s="1"/>
      <c r="MDH14" s="1"/>
      <c r="MDI14" s="1"/>
      <c r="MDJ14" s="1"/>
      <c r="MDK14" s="1"/>
      <c r="MDL14" s="1"/>
      <c r="MDM14" s="1"/>
      <c r="MDN14" s="1"/>
      <c r="MDO14" s="1"/>
      <c r="MDP14" s="1"/>
      <c r="MDQ14" s="1"/>
      <c r="MDR14" s="1"/>
      <c r="MDS14" s="1"/>
      <c r="MDT14" s="1"/>
      <c r="MDU14" s="1"/>
      <c r="MDV14" s="1"/>
      <c r="MDW14" s="1"/>
      <c r="MDX14" s="1"/>
      <c r="MDY14" s="1"/>
      <c r="MDZ14" s="1"/>
      <c r="MEA14" s="1"/>
      <c r="MEB14" s="1"/>
      <c r="MEC14" s="1"/>
      <c r="MED14" s="1"/>
      <c r="MEE14" s="1"/>
      <c r="MEF14" s="1"/>
      <c r="MEG14" s="1"/>
      <c r="MEH14" s="1"/>
      <c r="MEI14" s="1"/>
      <c r="MEJ14" s="1"/>
      <c r="MEK14" s="1"/>
      <c r="MEL14" s="1"/>
      <c r="MEM14" s="1"/>
      <c r="MEN14" s="1"/>
      <c r="MEO14" s="1"/>
      <c r="MEP14" s="1"/>
      <c r="MEQ14" s="1"/>
      <c r="MER14" s="1"/>
      <c r="MES14" s="1"/>
      <c r="MET14" s="1"/>
      <c r="MEU14" s="1"/>
      <c r="MEV14" s="1"/>
      <c r="MEW14" s="1"/>
      <c r="MEX14" s="1"/>
      <c r="MEY14" s="1"/>
      <c r="MEZ14" s="1"/>
      <c r="MFA14" s="1"/>
      <c r="MFB14" s="1"/>
      <c r="MFC14" s="1"/>
      <c r="MFD14" s="1"/>
      <c r="MFE14" s="1"/>
      <c r="MFF14" s="1"/>
      <c r="MFG14" s="1"/>
      <c r="MFH14" s="1"/>
      <c r="MFI14" s="1"/>
      <c r="MFJ14" s="1"/>
      <c r="MFK14" s="1"/>
      <c r="MFL14" s="1"/>
      <c r="MFM14" s="1"/>
      <c r="MFN14" s="1"/>
      <c r="MFO14" s="1"/>
      <c r="MFP14" s="1"/>
      <c r="MFQ14" s="1"/>
      <c r="MFR14" s="1"/>
      <c r="MFS14" s="1"/>
      <c r="MFT14" s="1"/>
      <c r="MFU14" s="1"/>
      <c r="MFV14" s="1"/>
      <c r="MFW14" s="1"/>
      <c r="MFX14" s="1"/>
      <c r="MFY14" s="1"/>
      <c r="MFZ14" s="1"/>
      <c r="MGA14" s="1"/>
      <c r="MGB14" s="1"/>
      <c r="MGC14" s="1"/>
      <c r="MGD14" s="1"/>
      <c r="MGE14" s="1"/>
      <c r="MGF14" s="1"/>
      <c r="MGG14" s="1"/>
      <c r="MGH14" s="1"/>
      <c r="MGI14" s="1"/>
      <c r="MGJ14" s="1"/>
      <c r="MGK14" s="1"/>
      <c r="MGL14" s="1"/>
      <c r="MGM14" s="1"/>
      <c r="MGN14" s="1"/>
      <c r="MGO14" s="1"/>
      <c r="MGP14" s="1"/>
      <c r="MGQ14" s="1"/>
      <c r="MGR14" s="1"/>
      <c r="MGS14" s="1"/>
      <c r="MGT14" s="1"/>
      <c r="MGU14" s="1"/>
      <c r="MGV14" s="1"/>
      <c r="MGW14" s="1"/>
      <c r="MGX14" s="1"/>
      <c r="MGY14" s="1"/>
      <c r="MGZ14" s="1"/>
      <c r="MHA14" s="1"/>
      <c r="MHB14" s="1"/>
      <c r="MHC14" s="1"/>
      <c r="MHD14" s="1"/>
      <c r="MHE14" s="1"/>
      <c r="MHF14" s="1"/>
      <c r="MHG14" s="1"/>
      <c r="MHH14" s="1"/>
      <c r="MHI14" s="1"/>
      <c r="MHJ14" s="1"/>
      <c r="MHK14" s="1"/>
      <c r="MHL14" s="1"/>
      <c r="MHM14" s="1"/>
      <c r="MHN14" s="1"/>
      <c r="MHO14" s="1"/>
      <c r="MHP14" s="1"/>
      <c r="MHQ14" s="1"/>
      <c r="MHR14" s="1"/>
      <c r="MHS14" s="1"/>
      <c r="MHT14" s="1"/>
      <c r="MHU14" s="1"/>
      <c r="MHV14" s="1"/>
      <c r="MHW14" s="1"/>
      <c r="MHX14" s="1"/>
      <c r="MHY14" s="1"/>
      <c r="MHZ14" s="1"/>
      <c r="MIA14" s="1"/>
      <c r="MIB14" s="1"/>
      <c r="MIC14" s="1"/>
      <c r="MID14" s="1"/>
      <c r="MIE14" s="1"/>
      <c r="MIF14" s="1"/>
      <c r="MIG14" s="1"/>
      <c r="MIH14" s="1"/>
      <c r="MII14" s="1"/>
      <c r="MIJ14" s="1"/>
      <c r="MIK14" s="1"/>
      <c r="MIL14" s="1"/>
      <c r="MIM14" s="1"/>
      <c r="MIN14" s="1"/>
      <c r="MIO14" s="1"/>
      <c r="MIP14" s="1"/>
      <c r="MIQ14" s="1"/>
      <c r="MIR14" s="1"/>
      <c r="MIS14" s="1"/>
      <c r="MIT14" s="1"/>
      <c r="MIU14" s="1"/>
      <c r="MIV14" s="1"/>
      <c r="MIW14" s="1"/>
      <c r="MIX14" s="1"/>
      <c r="MIY14" s="1"/>
      <c r="MIZ14" s="1"/>
      <c r="MJA14" s="1"/>
      <c r="MJB14" s="1"/>
      <c r="MJC14" s="1"/>
      <c r="MJD14" s="1"/>
      <c r="MJE14" s="1"/>
      <c r="MJF14" s="1"/>
      <c r="MJG14" s="1"/>
      <c r="MJH14" s="1"/>
      <c r="MJI14" s="1"/>
      <c r="MJJ14" s="1"/>
      <c r="MJK14" s="1"/>
      <c r="MJL14" s="1"/>
      <c r="MJM14" s="1"/>
      <c r="MJN14" s="1"/>
      <c r="MJO14" s="1"/>
      <c r="MJP14" s="1"/>
      <c r="MJQ14" s="1"/>
      <c r="MJR14" s="1"/>
      <c r="MJS14" s="1"/>
      <c r="MJT14" s="1"/>
      <c r="MJU14" s="1"/>
      <c r="MJV14" s="1"/>
      <c r="MJW14" s="1"/>
      <c r="MJX14" s="1"/>
      <c r="MJY14" s="1"/>
      <c r="MJZ14" s="1"/>
      <c r="MKA14" s="1"/>
      <c r="MKB14" s="1"/>
      <c r="MKC14" s="1"/>
      <c r="MKD14" s="1"/>
      <c r="MKE14" s="1"/>
      <c r="MKF14" s="1"/>
      <c r="MKG14" s="1"/>
      <c r="MKH14" s="1"/>
      <c r="MKI14" s="1"/>
      <c r="MKJ14" s="1"/>
      <c r="MKK14" s="1"/>
      <c r="MKL14" s="1"/>
      <c r="MKM14" s="1"/>
      <c r="MKN14" s="1"/>
      <c r="MKO14" s="1"/>
      <c r="MKP14" s="1"/>
      <c r="MKQ14" s="1"/>
      <c r="MKR14" s="1"/>
      <c r="MKS14" s="1"/>
      <c r="MKT14" s="1"/>
      <c r="MKU14" s="1"/>
      <c r="MKV14" s="1"/>
      <c r="MKW14" s="1"/>
      <c r="MKX14" s="1"/>
      <c r="MKY14" s="1"/>
      <c r="MKZ14" s="1"/>
      <c r="MLA14" s="1"/>
      <c r="MLB14" s="1"/>
      <c r="MLC14" s="1"/>
      <c r="MLD14" s="1"/>
      <c r="MLE14" s="1"/>
      <c r="MLF14" s="1"/>
      <c r="MLG14" s="1"/>
      <c r="MLH14" s="1"/>
      <c r="MLI14" s="1"/>
      <c r="MLJ14" s="1"/>
      <c r="MLK14" s="1"/>
      <c r="MLL14" s="1"/>
      <c r="MLM14" s="1"/>
      <c r="MLN14" s="1"/>
      <c r="MLO14" s="1"/>
      <c r="MLP14" s="1"/>
      <c r="MLQ14" s="1"/>
      <c r="MLR14" s="1"/>
      <c r="MLS14" s="1"/>
      <c r="MLT14" s="1"/>
      <c r="MLU14" s="1"/>
      <c r="MLV14" s="1"/>
      <c r="MLW14" s="1"/>
      <c r="MLX14" s="1"/>
      <c r="MLY14" s="1"/>
      <c r="MLZ14" s="1"/>
      <c r="MMA14" s="1"/>
      <c r="MMB14" s="1"/>
      <c r="MMC14" s="1"/>
      <c r="MMD14" s="1"/>
      <c r="MME14" s="1"/>
      <c r="MMF14" s="1"/>
      <c r="MMG14" s="1"/>
      <c r="MMH14" s="1"/>
      <c r="MMI14" s="1"/>
      <c r="MMJ14" s="1"/>
      <c r="MMK14" s="1"/>
      <c r="MML14" s="1"/>
      <c r="MMM14" s="1"/>
      <c r="MMN14" s="1"/>
      <c r="MMO14" s="1"/>
      <c r="MMP14" s="1"/>
      <c r="MMQ14" s="1"/>
      <c r="MMR14" s="1"/>
      <c r="MMS14" s="1"/>
      <c r="MMT14" s="1"/>
      <c r="MMU14" s="1"/>
      <c r="MMV14" s="1"/>
      <c r="MMW14" s="1"/>
      <c r="MMX14" s="1"/>
      <c r="MMY14" s="1"/>
      <c r="MMZ14" s="1"/>
      <c r="MNA14" s="1"/>
      <c r="MNB14" s="1"/>
      <c r="MNC14" s="1"/>
      <c r="MND14" s="1"/>
      <c r="MNE14" s="1"/>
      <c r="MNF14" s="1"/>
      <c r="MNG14" s="1"/>
      <c r="MNH14" s="1"/>
      <c r="MNI14" s="1"/>
      <c r="MNJ14" s="1"/>
      <c r="MNK14" s="1"/>
      <c r="MNL14" s="1"/>
      <c r="MNM14" s="1"/>
      <c r="MNN14" s="1"/>
      <c r="MNO14" s="1"/>
      <c r="MNP14" s="1"/>
      <c r="MNQ14" s="1"/>
      <c r="MNR14" s="1"/>
      <c r="MNS14" s="1"/>
      <c r="MNT14" s="1"/>
      <c r="MNU14" s="1"/>
      <c r="MNV14" s="1"/>
      <c r="MNW14" s="1"/>
      <c r="MNX14" s="1"/>
      <c r="MNY14" s="1"/>
      <c r="MNZ14" s="1"/>
      <c r="MOA14" s="1"/>
      <c r="MOB14" s="1"/>
      <c r="MOC14" s="1"/>
      <c r="MOD14" s="1"/>
      <c r="MOE14" s="1"/>
      <c r="MOF14" s="1"/>
      <c r="MOG14" s="1"/>
      <c r="MOH14" s="1"/>
      <c r="MOI14" s="1"/>
      <c r="MOJ14" s="1"/>
      <c r="MOK14" s="1"/>
      <c r="MOL14" s="1"/>
      <c r="MOM14" s="1"/>
      <c r="MON14" s="1"/>
      <c r="MOO14" s="1"/>
      <c r="MOP14" s="1"/>
      <c r="MOQ14" s="1"/>
      <c r="MOR14" s="1"/>
      <c r="MOS14" s="1"/>
      <c r="MOT14" s="1"/>
      <c r="MOU14" s="1"/>
      <c r="MOV14" s="1"/>
      <c r="MOW14" s="1"/>
      <c r="MOX14" s="1"/>
      <c r="MOY14" s="1"/>
      <c r="MOZ14" s="1"/>
      <c r="MPA14" s="1"/>
      <c r="MPB14" s="1"/>
      <c r="MPC14" s="1"/>
      <c r="MPD14" s="1"/>
      <c r="MPE14" s="1"/>
      <c r="MPF14" s="1"/>
      <c r="MPG14" s="1"/>
      <c r="MPH14" s="1"/>
      <c r="MPI14" s="1"/>
      <c r="MPJ14" s="1"/>
      <c r="MPK14" s="1"/>
      <c r="MPL14" s="1"/>
      <c r="MPM14" s="1"/>
      <c r="MPN14" s="1"/>
      <c r="MPO14" s="1"/>
      <c r="MPP14" s="1"/>
      <c r="MPQ14" s="1"/>
      <c r="MPR14" s="1"/>
      <c r="MPS14" s="1"/>
      <c r="MPT14" s="1"/>
      <c r="MPU14" s="1"/>
      <c r="MPV14" s="1"/>
      <c r="MPW14" s="1"/>
      <c r="MPX14" s="1"/>
      <c r="MPY14" s="1"/>
      <c r="MPZ14" s="1"/>
      <c r="MQA14" s="1"/>
      <c r="MQB14" s="1"/>
      <c r="MQC14" s="1"/>
      <c r="MQD14" s="1"/>
      <c r="MQE14" s="1"/>
      <c r="MQF14" s="1"/>
      <c r="MQG14" s="1"/>
      <c r="MQH14" s="1"/>
      <c r="MQI14" s="1"/>
      <c r="MQJ14" s="1"/>
      <c r="MQK14" s="1"/>
      <c r="MQL14" s="1"/>
      <c r="MQM14" s="1"/>
      <c r="MQN14" s="1"/>
      <c r="MQO14" s="1"/>
      <c r="MQP14" s="1"/>
      <c r="MQQ14" s="1"/>
      <c r="MQR14" s="1"/>
      <c r="MQS14" s="1"/>
      <c r="MQT14" s="1"/>
      <c r="MQU14" s="1"/>
      <c r="MQV14" s="1"/>
      <c r="MQW14" s="1"/>
      <c r="MQX14" s="1"/>
      <c r="MQY14" s="1"/>
      <c r="MQZ14" s="1"/>
      <c r="MRA14" s="1"/>
      <c r="MRB14" s="1"/>
      <c r="MRC14" s="1"/>
      <c r="MRD14" s="1"/>
      <c r="MRE14" s="1"/>
      <c r="MRF14" s="1"/>
      <c r="MRG14" s="1"/>
      <c r="MRH14" s="1"/>
      <c r="MRI14" s="1"/>
      <c r="MRJ14" s="1"/>
      <c r="MRK14" s="1"/>
      <c r="MRL14" s="1"/>
      <c r="MRM14" s="1"/>
      <c r="MRN14" s="1"/>
      <c r="MRO14" s="1"/>
      <c r="MRP14" s="1"/>
      <c r="MRQ14" s="1"/>
      <c r="MRR14" s="1"/>
      <c r="MRS14" s="1"/>
      <c r="MRT14" s="1"/>
      <c r="MRU14" s="1"/>
      <c r="MRV14" s="1"/>
      <c r="MRW14" s="1"/>
      <c r="MRX14" s="1"/>
      <c r="MRY14" s="1"/>
      <c r="MRZ14" s="1"/>
      <c r="MSA14" s="1"/>
      <c r="MSB14" s="1"/>
      <c r="MSC14" s="1"/>
      <c r="MSD14" s="1"/>
      <c r="MSE14" s="1"/>
      <c r="MSF14" s="1"/>
      <c r="MSG14" s="1"/>
      <c r="MSH14" s="1"/>
      <c r="MSI14" s="1"/>
      <c r="MSJ14" s="1"/>
      <c r="MSK14" s="1"/>
      <c r="MSL14" s="1"/>
      <c r="MSM14" s="1"/>
      <c r="MSN14" s="1"/>
      <c r="MSO14" s="1"/>
      <c r="MSP14" s="1"/>
      <c r="MSQ14" s="1"/>
      <c r="MSR14" s="1"/>
      <c r="MSS14" s="1"/>
      <c r="MST14" s="1"/>
      <c r="MSU14" s="1"/>
      <c r="MSV14" s="1"/>
      <c r="MSW14" s="1"/>
      <c r="MSX14" s="1"/>
      <c r="MSY14" s="1"/>
      <c r="MSZ14" s="1"/>
      <c r="MTA14" s="1"/>
      <c r="MTB14" s="1"/>
      <c r="MTC14" s="1"/>
      <c r="MTD14" s="1"/>
      <c r="MTE14" s="1"/>
      <c r="MTF14" s="1"/>
      <c r="MTG14" s="1"/>
      <c r="MTH14" s="1"/>
      <c r="MTI14" s="1"/>
      <c r="MTJ14" s="1"/>
      <c r="MTK14" s="1"/>
      <c r="MTL14" s="1"/>
      <c r="MTM14" s="1"/>
      <c r="MTN14" s="1"/>
      <c r="MTO14" s="1"/>
      <c r="MTP14" s="1"/>
      <c r="MTQ14" s="1"/>
      <c r="MTR14" s="1"/>
      <c r="MTS14" s="1"/>
      <c r="MTT14" s="1"/>
      <c r="MTU14" s="1"/>
      <c r="MTV14" s="1"/>
      <c r="MTW14" s="1"/>
      <c r="MTX14" s="1"/>
      <c r="MTY14" s="1"/>
      <c r="MTZ14" s="1"/>
      <c r="MUA14" s="1"/>
      <c r="MUB14" s="1"/>
      <c r="MUC14" s="1"/>
      <c r="MUD14" s="1"/>
      <c r="MUE14" s="1"/>
      <c r="MUF14" s="1"/>
      <c r="MUG14" s="1"/>
      <c r="MUH14" s="1"/>
      <c r="MUI14" s="1"/>
      <c r="MUJ14" s="1"/>
      <c r="MUK14" s="1"/>
      <c r="MUL14" s="1"/>
      <c r="MUM14" s="1"/>
      <c r="MUN14" s="1"/>
      <c r="MUO14" s="1"/>
      <c r="MUP14" s="1"/>
      <c r="MUQ14" s="1"/>
      <c r="MUR14" s="1"/>
      <c r="MUS14" s="1"/>
      <c r="MUT14" s="1"/>
      <c r="MUU14" s="1"/>
      <c r="MUV14" s="1"/>
      <c r="MUW14" s="1"/>
      <c r="MUX14" s="1"/>
      <c r="MUY14" s="1"/>
      <c r="MUZ14" s="1"/>
      <c r="MVA14" s="1"/>
      <c r="MVB14" s="1"/>
      <c r="MVC14" s="1"/>
      <c r="MVD14" s="1"/>
      <c r="MVE14" s="1"/>
      <c r="MVF14" s="1"/>
      <c r="MVG14" s="1"/>
      <c r="MVH14" s="1"/>
      <c r="MVI14" s="1"/>
      <c r="MVJ14" s="1"/>
      <c r="MVK14" s="1"/>
      <c r="MVL14" s="1"/>
      <c r="MVM14" s="1"/>
      <c r="MVN14" s="1"/>
      <c r="MVO14" s="1"/>
      <c r="MVP14" s="1"/>
      <c r="MVQ14" s="1"/>
      <c r="MVR14" s="1"/>
      <c r="MVS14" s="1"/>
      <c r="MVT14" s="1"/>
      <c r="MVU14" s="1"/>
      <c r="MVV14" s="1"/>
      <c r="MVW14" s="1"/>
      <c r="MVX14" s="1"/>
      <c r="MVY14" s="1"/>
      <c r="MVZ14" s="1"/>
      <c r="MWA14" s="1"/>
      <c r="MWB14" s="1"/>
      <c r="MWC14" s="1"/>
      <c r="MWD14" s="1"/>
      <c r="MWE14" s="1"/>
      <c r="MWF14" s="1"/>
      <c r="MWG14" s="1"/>
      <c r="MWH14" s="1"/>
      <c r="MWI14" s="1"/>
      <c r="MWJ14" s="1"/>
      <c r="MWK14" s="1"/>
      <c r="MWL14" s="1"/>
      <c r="MWM14" s="1"/>
      <c r="MWN14" s="1"/>
      <c r="MWO14" s="1"/>
      <c r="MWP14" s="1"/>
      <c r="MWQ14" s="1"/>
      <c r="MWR14" s="1"/>
      <c r="MWS14" s="1"/>
      <c r="MWT14" s="1"/>
      <c r="MWU14" s="1"/>
      <c r="MWV14" s="1"/>
      <c r="MWW14" s="1"/>
      <c r="MWX14" s="1"/>
      <c r="MWY14" s="1"/>
      <c r="MWZ14" s="1"/>
      <c r="MXA14" s="1"/>
      <c r="MXB14" s="1"/>
      <c r="MXC14" s="1"/>
      <c r="MXD14" s="1"/>
      <c r="MXE14" s="1"/>
      <c r="MXF14" s="1"/>
      <c r="MXG14" s="1"/>
      <c r="MXH14" s="1"/>
      <c r="MXI14" s="1"/>
      <c r="MXJ14" s="1"/>
      <c r="MXK14" s="1"/>
      <c r="MXL14" s="1"/>
      <c r="MXM14" s="1"/>
      <c r="MXN14" s="1"/>
      <c r="MXO14" s="1"/>
      <c r="MXP14" s="1"/>
      <c r="MXQ14" s="1"/>
      <c r="MXR14" s="1"/>
      <c r="MXS14" s="1"/>
      <c r="MXT14" s="1"/>
      <c r="MXU14" s="1"/>
      <c r="MXV14" s="1"/>
      <c r="MXW14" s="1"/>
      <c r="MXX14" s="1"/>
      <c r="MXY14" s="1"/>
      <c r="MXZ14" s="1"/>
      <c r="MYA14" s="1"/>
      <c r="MYB14" s="1"/>
      <c r="MYC14" s="1"/>
      <c r="MYD14" s="1"/>
      <c r="MYE14" s="1"/>
      <c r="MYF14" s="1"/>
      <c r="MYG14" s="1"/>
      <c r="MYH14" s="1"/>
      <c r="MYI14" s="1"/>
      <c r="MYJ14" s="1"/>
      <c r="MYK14" s="1"/>
      <c r="MYL14" s="1"/>
      <c r="MYM14" s="1"/>
      <c r="MYN14" s="1"/>
      <c r="MYO14" s="1"/>
      <c r="MYP14" s="1"/>
      <c r="MYQ14" s="1"/>
      <c r="MYR14" s="1"/>
      <c r="MYS14" s="1"/>
      <c r="MYT14" s="1"/>
      <c r="MYU14" s="1"/>
      <c r="MYV14" s="1"/>
      <c r="MYW14" s="1"/>
      <c r="MYX14" s="1"/>
      <c r="MYY14" s="1"/>
      <c r="MYZ14" s="1"/>
      <c r="MZA14" s="1"/>
      <c r="MZB14" s="1"/>
      <c r="MZC14" s="1"/>
      <c r="MZD14" s="1"/>
      <c r="MZE14" s="1"/>
      <c r="MZF14" s="1"/>
      <c r="MZG14" s="1"/>
      <c r="MZH14" s="1"/>
      <c r="MZI14" s="1"/>
      <c r="MZJ14" s="1"/>
      <c r="MZK14" s="1"/>
      <c r="MZL14" s="1"/>
      <c r="MZM14" s="1"/>
      <c r="MZN14" s="1"/>
      <c r="MZO14" s="1"/>
      <c r="MZP14" s="1"/>
      <c r="MZQ14" s="1"/>
      <c r="MZR14" s="1"/>
      <c r="MZS14" s="1"/>
      <c r="MZT14" s="1"/>
      <c r="MZU14" s="1"/>
      <c r="MZV14" s="1"/>
      <c r="MZW14" s="1"/>
      <c r="MZX14" s="1"/>
      <c r="MZY14" s="1"/>
      <c r="MZZ14" s="1"/>
      <c r="NAA14" s="1"/>
      <c r="NAB14" s="1"/>
      <c r="NAC14" s="1"/>
      <c r="NAD14" s="1"/>
      <c r="NAE14" s="1"/>
      <c r="NAF14" s="1"/>
      <c r="NAG14" s="1"/>
      <c r="NAH14" s="1"/>
      <c r="NAI14" s="1"/>
      <c r="NAJ14" s="1"/>
      <c r="NAK14" s="1"/>
      <c r="NAL14" s="1"/>
      <c r="NAM14" s="1"/>
      <c r="NAN14" s="1"/>
      <c r="NAO14" s="1"/>
      <c r="NAP14" s="1"/>
      <c r="NAQ14" s="1"/>
      <c r="NAR14" s="1"/>
      <c r="NAS14" s="1"/>
      <c r="NAT14" s="1"/>
      <c r="NAU14" s="1"/>
      <c r="NAV14" s="1"/>
      <c r="NAW14" s="1"/>
      <c r="NAX14" s="1"/>
      <c r="NAY14" s="1"/>
      <c r="NAZ14" s="1"/>
      <c r="NBA14" s="1"/>
      <c r="NBB14" s="1"/>
      <c r="NBC14" s="1"/>
      <c r="NBD14" s="1"/>
      <c r="NBE14" s="1"/>
      <c r="NBF14" s="1"/>
      <c r="NBG14" s="1"/>
      <c r="NBH14" s="1"/>
      <c r="NBI14" s="1"/>
      <c r="NBJ14" s="1"/>
      <c r="NBK14" s="1"/>
      <c r="NBL14" s="1"/>
      <c r="NBM14" s="1"/>
      <c r="NBN14" s="1"/>
      <c r="NBO14" s="1"/>
      <c r="NBP14" s="1"/>
      <c r="NBQ14" s="1"/>
      <c r="NBR14" s="1"/>
      <c r="NBS14" s="1"/>
      <c r="NBT14" s="1"/>
      <c r="NBU14" s="1"/>
      <c r="NBV14" s="1"/>
      <c r="NBW14" s="1"/>
      <c r="NBX14" s="1"/>
      <c r="NBY14" s="1"/>
      <c r="NBZ14" s="1"/>
      <c r="NCA14" s="1"/>
      <c r="NCB14" s="1"/>
      <c r="NCC14" s="1"/>
      <c r="NCD14" s="1"/>
      <c r="NCE14" s="1"/>
      <c r="NCF14" s="1"/>
      <c r="NCG14" s="1"/>
      <c r="NCH14" s="1"/>
      <c r="NCI14" s="1"/>
      <c r="NCJ14" s="1"/>
      <c r="NCK14" s="1"/>
      <c r="NCL14" s="1"/>
      <c r="NCM14" s="1"/>
      <c r="NCN14" s="1"/>
      <c r="NCO14" s="1"/>
      <c r="NCP14" s="1"/>
      <c r="NCQ14" s="1"/>
      <c r="NCR14" s="1"/>
      <c r="NCS14" s="1"/>
      <c r="NCT14" s="1"/>
      <c r="NCU14" s="1"/>
      <c r="NCV14" s="1"/>
      <c r="NCW14" s="1"/>
      <c r="NCX14" s="1"/>
      <c r="NCY14" s="1"/>
      <c r="NCZ14" s="1"/>
      <c r="NDA14" s="1"/>
      <c r="NDB14" s="1"/>
      <c r="NDC14" s="1"/>
      <c r="NDD14" s="1"/>
      <c r="NDE14" s="1"/>
      <c r="NDF14" s="1"/>
      <c r="NDG14" s="1"/>
      <c r="NDH14" s="1"/>
      <c r="NDI14" s="1"/>
      <c r="NDJ14" s="1"/>
      <c r="NDK14" s="1"/>
      <c r="NDL14" s="1"/>
      <c r="NDM14" s="1"/>
      <c r="NDN14" s="1"/>
      <c r="NDO14" s="1"/>
      <c r="NDP14" s="1"/>
      <c r="NDQ14" s="1"/>
      <c r="NDR14" s="1"/>
      <c r="NDS14" s="1"/>
      <c r="NDT14" s="1"/>
      <c r="NDU14" s="1"/>
      <c r="NDV14" s="1"/>
      <c r="NDW14" s="1"/>
      <c r="NDX14" s="1"/>
      <c r="NDY14" s="1"/>
      <c r="NDZ14" s="1"/>
      <c r="NEA14" s="1"/>
      <c r="NEB14" s="1"/>
      <c r="NEC14" s="1"/>
      <c r="NED14" s="1"/>
      <c r="NEE14" s="1"/>
      <c r="NEF14" s="1"/>
      <c r="NEG14" s="1"/>
      <c r="NEH14" s="1"/>
      <c r="NEI14" s="1"/>
      <c r="NEJ14" s="1"/>
      <c r="NEK14" s="1"/>
      <c r="NEL14" s="1"/>
      <c r="NEM14" s="1"/>
      <c r="NEN14" s="1"/>
      <c r="NEO14" s="1"/>
      <c r="NEP14" s="1"/>
      <c r="NEQ14" s="1"/>
      <c r="NER14" s="1"/>
      <c r="NES14" s="1"/>
      <c r="NET14" s="1"/>
      <c r="NEU14" s="1"/>
      <c r="NEV14" s="1"/>
      <c r="NEW14" s="1"/>
      <c r="NEX14" s="1"/>
      <c r="NEY14" s="1"/>
      <c r="NEZ14" s="1"/>
      <c r="NFA14" s="1"/>
      <c r="NFB14" s="1"/>
      <c r="NFC14" s="1"/>
      <c r="NFD14" s="1"/>
      <c r="NFE14" s="1"/>
      <c r="NFF14" s="1"/>
      <c r="NFG14" s="1"/>
      <c r="NFH14" s="1"/>
      <c r="NFI14" s="1"/>
      <c r="NFJ14" s="1"/>
      <c r="NFK14" s="1"/>
      <c r="NFL14" s="1"/>
      <c r="NFM14" s="1"/>
      <c r="NFN14" s="1"/>
      <c r="NFO14" s="1"/>
      <c r="NFP14" s="1"/>
      <c r="NFQ14" s="1"/>
      <c r="NFR14" s="1"/>
      <c r="NFS14" s="1"/>
      <c r="NFT14" s="1"/>
      <c r="NFU14" s="1"/>
      <c r="NFV14" s="1"/>
      <c r="NFW14" s="1"/>
      <c r="NFX14" s="1"/>
      <c r="NFY14" s="1"/>
      <c r="NFZ14" s="1"/>
      <c r="NGA14" s="1"/>
      <c r="NGB14" s="1"/>
      <c r="NGC14" s="1"/>
      <c r="NGD14" s="1"/>
      <c r="NGE14" s="1"/>
      <c r="NGF14" s="1"/>
      <c r="NGG14" s="1"/>
      <c r="NGH14" s="1"/>
      <c r="NGI14" s="1"/>
      <c r="NGJ14" s="1"/>
      <c r="NGK14" s="1"/>
      <c r="NGL14" s="1"/>
      <c r="NGM14" s="1"/>
      <c r="NGN14" s="1"/>
      <c r="NGO14" s="1"/>
      <c r="NGP14" s="1"/>
      <c r="NGQ14" s="1"/>
      <c r="NGR14" s="1"/>
      <c r="NGS14" s="1"/>
      <c r="NGT14" s="1"/>
      <c r="NGU14" s="1"/>
      <c r="NGV14" s="1"/>
      <c r="NGW14" s="1"/>
      <c r="NGX14" s="1"/>
      <c r="NGY14" s="1"/>
      <c r="NGZ14" s="1"/>
      <c r="NHA14" s="1"/>
      <c r="NHB14" s="1"/>
      <c r="NHC14" s="1"/>
      <c r="NHD14" s="1"/>
      <c r="NHE14" s="1"/>
      <c r="NHF14" s="1"/>
      <c r="NHG14" s="1"/>
      <c r="NHH14" s="1"/>
      <c r="NHI14" s="1"/>
      <c r="NHJ14" s="1"/>
      <c r="NHK14" s="1"/>
      <c r="NHL14" s="1"/>
      <c r="NHM14" s="1"/>
      <c r="NHN14" s="1"/>
      <c r="NHO14" s="1"/>
      <c r="NHP14" s="1"/>
      <c r="NHQ14" s="1"/>
      <c r="NHR14" s="1"/>
      <c r="NHS14" s="1"/>
      <c r="NHT14" s="1"/>
      <c r="NHU14" s="1"/>
      <c r="NHV14" s="1"/>
      <c r="NHW14" s="1"/>
      <c r="NHX14" s="1"/>
      <c r="NHY14" s="1"/>
      <c r="NHZ14" s="1"/>
      <c r="NIA14" s="1"/>
      <c r="NIB14" s="1"/>
      <c r="NIC14" s="1"/>
      <c r="NID14" s="1"/>
      <c r="NIE14" s="1"/>
      <c r="NIF14" s="1"/>
      <c r="NIG14" s="1"/>
      <c r="NIH14" s="1"/>
      <c r="NII14" s="1"/>
      <c r="NIJ14" s="1"/>
      <c r="NIK14" s="1"/>
      <c r="NIL14" s="1"/>
      <c r="NIM14" s="1"/>
      <c r="NIN14" s="1"/>
      <c r="NIO14" s="1"/>
      <c r="NIP14" s="1"/>
      <c r="NIQ14" s="1"/>
      <c r="NIR14" s="1"/>
      <c r="NIS14" s="1"/>
      <c r="NIT14" s="1"/>
      <c r="NIU14" s="1"/>
      <c r="NIV14" s="1"/>
      <c r="NIW14" s="1"/>
      <c r="NIX14" s="1"/>
      <c r="NIY14" s="1"/>
      <c r="NIZ14" s="1"/>
      <c r="NJA14" s="1"/>
      <c r="NJB14" s="1"/>
      <c r="NJC14" s="1"/>
      <c r="NJD14" s="1"/>
      <c r="NJE14" s="1"/>
      <c r="NJF14" s="1"/>
      <c r="NJG14" s="1"/>
      <c r="NJH14" s="1"/>
      <c r="NJI14" s="1"/>
      <c r="NJJ14" s="1"/>
      <c r="NJK14" s="1"/>
      <c r="NJL14" s="1"/>
      <c r="NJM14" s="1"/>
      <c r="NJN14" s="1"/>
      <c r="NJO14" s="1"/>
      <c r="NJP14" s="1"/>
      <c r="NJQ14" s="1"/>
      <c r="NJR14" s="1"/>
      <c r="NJS14" s="1"/>
      <c r="NJT14" s="1"/>
      <c r="NJU14" s="1"/>
      <c r="NJV14" s="1"/>
      <c r="NJW14" s="1"/>
      <c r="NJX14" s="1"/>
      <c r="NJY14" s="1"/>
      <c r="NJZ14" s="1"/>
      <c r="NKA14" s="1"/>
      <c r="NKB14" s="1"/>
      <c r="NKC14" s="1"/>
      <c r="NKD14" s="1"/>
      <c r="NKE14" s="1"/>
      <c r="NKF14" s="1"/>
      <c r="NKG14" s="1"/>
      <c r="NKH14" s="1"/>
      <c r="NKI14" s="1"/>
      <c r="NKJ14" s="1"/>
      <c r="NKK14" s="1"/>
      <c r="NKL14" s="1"/>
      <c r="NKM14" s="1"/>
      <c r="NKN14" s="1"/>
      <c r="NKO14" s="1"/>
      <c r="NKP14" s="1"/>
      <c r="NKQ14" s="1"/>
      <c r="NKR14" s="1"/>
      <c r="NKS14" s="1"/>
      <c r="NKT14" s="1"/>
      <c r="NKU14" s="1"/>
      <c r="NKV14" s="1"/>
      <c r="NKW14" s="1"/>
      <c r="NKX14" s="1"/>
      <c r="NKY14" s="1"/>
      <c r="NKZ14" s="1"/>
      <c r="NLA14" s="1"/>
      <c r="NLB14" s="1"/>
      <c r="NLC14" s="1"/>
      <c r="NLD14" s="1"/>
      <c r="NLE14" s="1"/>
      <c r="NLF14" s="1"/>
      <c r="NLG14" s="1"/>
      <c r="NLH14" s="1"/>
      <c r="NLI14" s="1"/>
      <c r="NLJ14" s="1"/>
      <c r="NLK14" s="1"/>
      <c r="NLL14" s="1"/>
      <c r="NLM14" s="1"/>
      <c r="NLN14" s="1"/>
      <c r="NLO14" s="1"/>
      <c r="NLP14" s="1"/>
      <c r="NLQ14" s="1"/>
      <c r="NLR14" s="1"/>
      <c r="NLS14" s="1"/>
      <c r="NLT14" s="1"/>
      <c r="NLU14" s="1"/>
      <c r="NLV14" s="1"/>
      <c r="NLW14" s="1"/>
      <c r="NLX14" s="1"/>
      <c r="NLY14" s="1"/>
      <c r="NLZ14" s="1"/>
      <c r="NMA14" s="1"/>
      <c r="NMB14" s="1"/>
      <c r="NMC14" s="1"/>
      <c r="NMD14" s="1"/>
      <c r="NME14" s="1"/>
      <c r="NMF14" s="1"/>
      <c r="NMG14" s="1"/>
      <c r="NMH14" s="1"/>
      <c r="NMI14" s="1"/>
      <c r="NMJ14" s="1"/>
      <c r="NMK14" s="1"/>
      <c r="NML14" s="1"/>
      <c r="NMM14" s="1"/>
      <c r="NMN14" s="1"/>
      <c r="NMO14" s="1"/>
      <c r="NMP14" s="1"/>
      <c r="NMQ14" s="1"/>
      <c r="NMR14" s="1"/>
      <c r="NMS14" s="1"/>
      <c r="NMT14" s="1"/>
      <c r="NMU14" s="1"/>
      <c r="NMV14" s="1"/>
      <c r="NMW14" s="1"/>
      <c r="NMX14" s="1"/>
      <c r="NMY14" s="1"/>
      <c r="NMZ14" s="1"/>
      <c r="NNA14" s="1"/>
      <c r="NNB14" s="1"/>
      <c r="NNC14" s="1"/>
      <c r="NND14" s="1"/>
      <c r="NNE14" s="1"/>
      <c r="NNF14" s="1"/>
      <c r="NNG14" s="1"/>
      <c r="NNH14" s="1"/>
      <c r="NNI14" s="1"/>
      <c r="NNJ14" s="1"/>
      <c r="NNK14" s="1"/>
      <c r="NNL14" s="1"/>
      <c r="NNM14" s="1"/>
      <c r="NNN14" s="1"/>
      <c r="NNO14" s="1"/>
      <c r="NNP14" s="1"/>
      <c r="NNQ14" s="1"/>
      <c r="NNR14" s="1"/>
      <c r="NNS14" s="1"/>
      <c r="NNT14" s="1"/>
      <c r="NNU14" s="1"/>
      <c r="NNV14" s="1"/>
      <c r="NNW14" s="1"/>
      <c r="NNX14" s="1"/>
      <c r="NNY14" s="1"/>
      <c r="NNZ14" s="1"/>
      <c r="NOA14" s="1"/>
      <c r="NOB14" s="1"/>
      <c r="NOC14" s="1"/>
      <c r="NOD14" s="1"/>
      <c r="NOE14" s="1"/>
      <c r="NOF14" s="1"/>
      <c r="NOG14" s="1"/>
      <c r="NOH14" s="1"/>
      <c r="NOI14" s="1"/>
      <c r="NOJ14" s="1"/>
      <c r="NOK14" s="1"/>
      <c r="NOL14" s="1"/>
      <c r="NOM14" s="1"/>
      <c r="NON14" s="1"/>
      <c r="NOO14" s="1"/>
      <c r="NOP14" s="1"/>
      <c r="NOQ14" s="1"/>
      <c r="NOR14" s="1"/>
      <c r="NOS14" s="1"/>
      <c r="NOT14" s="1"/>
      <c r="NOU14" s="1"/>
      <c r="NOV14" s="1"/>
      <c r="NOW14" s="1"/>
      <c r="NOX14" s="1"/>
      <c r="NOY14" s="1"/>
      <c r="NOZ14" s="1"/>
      <c r="NPA14" s="1"/>
      <c r="NPB14" s="1"/>
      <c r="NPC14" s="1"/>
      <c r="NPD14" s="1"/>
      <c r="NPE14" s="1"/>
      <c r="NPF14" s="1"/>
      <c r="NPG14" s="1"/>
      <c r="NPH14" s="1"/>
      <c r="NPI14" s="1"/>
      <c r="NPJ14" s="1"/>
      <c r="NPK14" s="1"/>
      <c r="NPL14" s="1"/>
      <c r="NPM14" s="1"/>
      <c r="NPN14" s="1"/>
      <c r="NPO14" s="1"/>
      <c r="NPP14" s="1"/>
      <c r="NPQ14" s="1"/>
      <c r="NPR14" s="1"/>
      <c r="NPS14" s="1"/>
      <c r="NPT14" s="1"/>
      <c r="NPU14" s="1"/>
      <c r="NPV14" s="1"/>
      <c r="NPW14" s="1"/>
      <c r="NPX14" s="1"/>
      <c r="NPY14" s="1"/>
      <c r="NPZ14" s="1"/>
      <c r="NQA14" s="1"/>
      <c r="NQB14" s="1"/>
      <c r="NQC14" s="1"/>
      <c r="NQD14" s="1"/>
      <c r="NQE14" s="1"/>
      <c r="NQF14" s="1"/>
      <c r="NQG14" s="1"/>
      <c r="NQH14" s="1"/>
      <c r="NQI14" s="1"/>
      <c r="NQJ14" s="1"/>
      <c r="NQK14" s="1"/>
      <c r="NQL14" s="1"/>
      <c r="NQM14" s="1"/>
      <c r="NQN14" s="1"/>
      <c r="NQO14" s="1"/>
      <c r="NQP14" s="1"/>
      <c r="NQQ14" s="1"/>
      <c r="NQR14" s="1"/>
      <c r="NQS14" s="1"/>
      <c r="NQT14" s="1"/>
      <c r="NQU14" s="1"/>
      <c r="NQV14" s="1"/>
      <c r="NQW14" s="1"/>
      <c r="NQX14" s="1"/>
      <c r="NQY14" s="1"/>
      <c r="NQZ14" s="1"/>
      <c r="NRA14" s="1"/>
      <c r="NRB14" s="1"/>
      <c r="NRC14" s="1"/>
      <c r="NRD14" s="1"/>
      <c r="NRE14" s="1"/>
      <c r="NRF14" s="1"/>
      <c r="NRG14" s="1"/>
      <c r="NRH14" s="1"/>
      <c r="NRI14" s="1"/>
      <c r="NRJ14" s="1"/>
      <c r="NRK14" s="1"/>
      <c r="NRL14" s="1"/>
      <c r="NRM14" s="1"/>
      <c r="NRN14" s="1"/>
      <c r="NRO14" s="1"/>
      <c r="NRP14" s="1"/>
      <c r="NRQ14" s="1"/>
      <c r="NRR14" s="1"/>
      <c r="NRS14" s="1"/>
      <c r="NRT14" s="1"/>
      <c r="NRU14" s="1"/>
      <c r="NRV14" s="1"/>
      <c r="NRW14" s="1"/>
      <c r="NRX14" s="1"/>
      <c r="NRY14" s="1"/>
      <c r="NRZ14" s="1"/>
      <c r="NSA14" s="1"/>
      <c r="NSB14" s="1"/>
      <c r="NSC14" s="1"/>
      <c r="NSD14" s="1"/>
      <c r="NSE14" s="1"/>
      <c r="NSF14" s="1"/>
      <c r="NSG14" s="1"/>
      <c r="NSH14" s="1"/>
      <c r="NSI14" s="1"/>
      <c r="NSJ14" s="1"/>
      <c r="NSK14" s="1"/>
      <c r="NSL14" s="1"/>
      <c r="NSM14" s="1"/>
      <c r="NSN14" s="1"/>
      <c r="NSO14" s="1"/>
      <c r="NSP14" s="1"/>
      <c r="NSQ14" s="1"/>
      <c r="NSR14" s="1"/>
      <c r="NSS14" s="1"/>
      <c r="NST14" s="1"/>
      <c r="NSU14" s="1"/>
      <c r="NSV14" s="1"/>
      <c r="NSW14" s="1"/>
      <c r="NSX14" s="1"/>
      <c r="NSY14" s="1"/>
      <c r="NSZ14" s="1"/>
      <c r="NTA14" s="1"/>
      <c r="NTB14" s="1"/>
      <c r="NTC14" s="1"/>
      <c r="NTD14" s="1"/>
      <c r="NTE14" s="1"/>
      <c r="NTF14" s="1"/>
      <c r="NTG14" s="1"/>
      <c r="NTH14" s="1"/>
      <c r="NTI14" s="1"/>
      <c r="NTJ14" s="1"/>
      <c r="NTK14" s="1"/>
      <c r="NTL14" s="1"/>
      <c r="NTM14" s="1"/>
      <c r="NTN14" s="1"/>
      <c r="NTO14" s="1"/>
      <c r="NTP14" s="1"/>
      <c r="NTQ14" s="1"/>
      <c r="NTR14" s="1"/>
      <c r="NTS14" s="1"/>
      <c r="NTT14" s="1"/>
      <c r="NTU14" s="1"/>
      <c r="NTV14" s="1"/>
      <c r="NTW14" s="1"/>
      <c r="NTX14" s="1"/>
      <c r="NTY14" s="1"/>
      <c r="NTZ14" s="1"/>
      <c r="NUA14" s="1"/>
      <c r="NUB14" s="1"/>
      <c r="NUC14" s="1"/>
      <c r="NUD14" s="1"/>
      <c r="NUE14" s="1"/>
      <c r="NUF14" s="1"/>
      <c r="NUG14" s="1"/>
      <c r="NUH14" s="1"/>
      <c r="NUI14" s="1"/>
      <c r="NUJ14" s="1"/>
      <c r="NUK14" s="1"/>
      <c r="NUL14" s="1"/>
      <c r="NUM14" s="1"/>
      <c r="NUN14" s="1"/>
      <c r="NUO14" s="1"/>
      <c r="NUP14" s="1"/>
      <c r="NUQ14" s="1"/>
      <c r="NUR14" s="1"/>
      <c r="NUS14" s="1"/>
      <c r="NUT14" s="1"/>
      <c r="NUU14" s="1"/>
      <c r="NUV14" s="1"/>
      <c r="NUW14" s="1"/>
      <c r="NUX14" s="1"/>
      <c r="NUY14" s="1"/>
      <c r="NUZ14" s="1"/>
      <c r="NVA14" s="1"/>
      <c r="NVB14" s="1"/>
      <c r="NVC14" s="1"/>
      <c r="NVD14" s="1"/>
      <c r="NVE14" s="1"/>
      <c r="NVF14" s="1"/>
      <c r="NVG14" s="1"/>
      <c r="NVH14" s="1"/>
      <c r="NVI14" s="1"/>
      <c r="NVJ14" s="1"/>
      <c r="NVK14" s="1"/>
      <c r="NVL14" s="1"/>
      <c r="NVM14" s="1"/>
      <c r="NVN14" s="1"/>
      <c r="NVO14" s="1"/>
      <c r="NVP14" s="1"/>
      <c r="NVQ14" s="1"/>
      <c r="NVR14" s="1"/>
      <c r="NVS14" s="1"/>
      <c r="NVT14" s="1"/>
      <c r="NVU14" s="1"/>
      <c r="NVV14" s="1"/>
      <c r="NVW14" s="1"/>
      <c r="NVX14" s="1"/>
      <c r="NVY14" s="1"/>
      <c r="NVZ14" s="1"/>
      <c r="NWA14" s="1"/>
      <c r="NWB14" s="1"/>
      <c r="NWC14" s="1"/>
      <c r="NWD14" s="1"/>
      <c r="NWE14" s="1"/>
      <c r="NWF14" s="1"/>
      <c r="NWG14" s="1"/>
      <c r="NWH14" s="1"/>
      <c r="NWI14" s="1"/>
      <c r="NWJ14" s="1"/>
      <c r="NWK14" s="1"/>
      <c r="NWL14" s="1"/>
      <c r="NWM14" s="1"/>
      <c r="NWN14" s="1"/>
      <c r="NWO14" s="1"/>
      <c r="NWP14" s="1"/>
      <c r="NWQ14" s="1"/>
      <c r="NWR14" s="1"/>
      <c r="NWS14" s="1"/>
      <c r="NWT14" s="1"/>
      <c r="NWU14" s="1"/>
      <c r="NWV14" s="1"/>
      <c r="NWW14" s="1"/>
      <c r="NWX14" s="1"/>
      <c r="NWY14" s="1"/>
      <c r="NWZ14" s="1"/>
      <c r="NXA14" s="1"/>
      <c r="NXB14" s="1"/>
      <c r="NXC14" s="1"/>
      <c r="NXD14" s="1"/>
      <c r="NXE14" s="1"/>
      <c r="NXF14" s="1"/>
      <c r="NXG14" s="1"/>
      <c r="NXH14" s="1"/>
      <c r="NXI14" s="1"/>
      <c r="NXJ14" s="1"/>
      <c r="NXK14" s="1"/>
      <c r="NXL14" s="1"/>
      <c r="NXM14" s="1"/>
      <c r="NXN14" s="1"/>
      <c r="NXO14" s="1"/>
      <c r="NXP14" s="1"/>
      <c r="NXQ14" s="1"/>
      <c r="NXR14" s="1"/>
      <c r="NXS14" s="1"/>
      <c r="NXT14" s="1"/>
      <c r="NXU14" s="1"/>
      <c r="NXV14" s="1"/>
      <c r="NXW14" s="1"/>
      <c r="NXX14" s="1"/>
      <c r="NXY14" s="1"/>
      <c r="NXZ14" s="1"/>
      <c r="NYA14" s="1"/>
      <c r="NYB14" s="1"/>
      <c r="NYC14" s="1"/>
      <c r="NYD14" s="1"/>
      <c r="NYE14" s="1"/>
      <c r="NYF14" s="1"/>
      <c r="NYG14" s="1"/>
      <c r="NYH14" s="1"/>
      <c r="NYI14" s="1"/>
      <c r="NYJ14" s="1"/>
      <c r="NYK14" s="1"/>
      <c r="NYL14" s="1"/>
      <c r="NYM14" s="1"/>
      <c r="NYN14" s="1"/>
      <c r="NYO14" s="1"/>
      <c r="NYP14" s="1"/>
      <c r="NYQ14" s="1"/>
      <c r="NYR14" s="1"/>
      <c r="NYS14" s="1"/>
      <c r="NYT14" s="1"/>
      <c r="NYU14" s="1"/>
      <c r="NYV14" s="1"/>
      <c r="NYW14" s="1"/>
      <c r="NYX14" s="1"/>
      <c r="NYY14" s="1"/>
      <c r="NYZ14" s="1"/>
      <c r="NZA14" s="1"/>
      <c r="NZB14" s="1"/>
      <c r="NZC14" s="1"/>
      <c r="NZD14" s="1"/>
      <c r="NZE14" s="1"/>
      <c r="NZF14" s="1"/>
      <c r="NZG14" s="1"/>
      <c r="NZH14" s="1"/>
      <c r="NZI14" s="1"/>
      <c r="NZJ14" s="1"/>
      <c r="NZK14" s="1"/>
      <c r="NZL14" s="1"/>
      <c r="NZM14" s="1"/>
      <c r="NZN14" s="1"/>
      <c r="NZO14" s="1"/>
      <c r="NZP14" s="1"/>
      <c r="NZQ14" s="1"/>
      <c r="NZR14" s="1"/>
      <c r="NZS14" s="1"/>
      <c r="NZT14" s="1"/>
      <c r="NZU14" s="1"/>
      <c r="NZV14" s="1"/>
      <c r="NZW14" s="1"/>
      <c r="NZX14" s="1"/>
      <c r="NZY14" s="1"/>
      <c r="NZZ14" s="1"/>
      <c r="OAA14" s="1"/>
      <c r="OAB14" s="1"/>
      <c r="OAC14" s="1"/>
      <c r="OAD14" s="1"/>
      <c r="OAE14" s="1"/>
      <c r="OAF14" s="1"/>
      <c r="OAG14" s="1"/>
      <c r="OAH14" s="1"/>
      <c r="OAI14" s="1"/>
      <c r="OAJ14" s="1"/>
      <c r="OAK14" s="1"/>
      <c r="OAL14" s="1"/>
      <c r="OAM14" s="1"/>
      <c r="OAN14" s="1"/>
      <c r="OAO14" s="1"/>
      <c r="OAP14" s="1"/>
      <c r="OAQ14" s="1"/>
      <c r="OAR14" s="1"/>
      <c r="OAS14" s="1"/>
      <c r="OAT14" s="1"/>
      <c r="OAU14" s="1"/>
      <c r="OAV14" s="1"/>
      <c r="OAW14" s="1"/>
      <c r="OAX14" s="1"/>
      <c r="OAY14" s="1"/>
      <c r="OAZ14" s="1"/>
      <c r="OBA14" s="1"/>
      <c r="OBB14" s="1"/>
      <c r="OBC14" s="1"/>
      <c r="OBD14" s="1"/>
      <c r="OBE14" s="1"/>
      <c r="OBF14" s="1"/>
      <c r="OBG14" s="1"/>
      <c r="OBH14" s="1"/>
      <c r="OBI14" s="1"/>
      <c r="OBJ14" s="1"/>
      <c r="OBK14" s="1"/>
      <c r="OBL14" s="1"/>
      <c r="OBM14" s="1"/>
      <c r="OBN14" s="1"/>
      <c r="OBO14" s="1"/>
      <c r="OBP14" s="1"/>
      <c r="OBQ14" s="1"/>
      <c r="OBR14" s="1"/>
      <c r="OBS14" s="1"/>
      <c r="OBT14" s="1"/>
      <c r="OBU14" s="1"/>
      <c r="OBV14" s="1"/>
      <c r="OBW14" s="1"/>
      <c r="OBX14" s="1"/>
      <c r="OBY14" s="1"/>
      <c r="OBZ14" s="1"/>
      <c r="OCA14" s="1"/>
      <c r="OCB14" s="1"/>
      <c r="OCC14" s="1"/>
      <c r="OCD14" s="1"/>
      <c r="OCE14" s="1"/>
      <c r="OCF14" s="1"/>
      <c r="OCG14" s="1"/>
      <c r="OCH14" s="1"/>
      <c r="OCI14" s="1"/>
      <c r="OCJ14" s="1"/>
      <c r="OCK14" s="1"/>
      <c r="OCL14" s="1"/>
      <c r="OCM14" s="1"/>
      <c r="OCN14" s="1"/>
      <c r="OCO14" s="1"/>
      <c r="OCP14" s="1"/>
      <c r="OCQ14" s="1"/>
      <c r="OCR14" s="1"/>
      <c r="OCS14" s="1"/>
      <c r="OCT14" s="1"/>
      <c r="OCU14" s="1"/>
      <c r="OCV14" s="1"/>
      <c r="OCW14" s="1"/>
      <c r="OCX14" s="1"/>
      <c r="OCY14" s="1"/>
      <c r="OCZ14" s="1"/>
      <c r="ODA14" s="1"/>
      <c r="ODB14" s="1"/>
      <c r="ODC14" s="1"/>
      <c r="ODD14" s="1"/>
      <c r="ODE14" s="1"/>
      <c r="ODF14" s="1"/>
      <c r="ODG14" s="1"/>
      <c r="ODH14" s="1"/>
      <c r="ODI14" s="1"/>
      <c r="ODJ14" s="1"/>
      <c r="ODK14" s="1"/>
      <c r="ODL14" s="1"/>
      <c r="ODM14" s="1"/>
      <c r="ODN14" s="1"/>
      <c r="ODO14" s="1"/>
      <c r="ODP14" s="1"/>
      <c r="ODQ14" s="1"/>
      <c r="ODR14" s="1"/>
      <c r="ODS14" s="1"/>
      <c r="ODT14" s="1"/>
      <c r="ODU14" s="1"/>
      <c r="ODV14" s="1"/>
      <c r="ODW14" s="1"/>
      <c r="ODX14" s="1"/>
      <c r="ODY14" s="1"/>
      <c r="ODZ14" s="1"/>
      <c r="OEA14" s="1"/>
      <c r="OEB14" s="1"/>
      <c r="OEC14" s="1"/>
      <c r="OED14" s="1"/>
      <c r="OEE14" s="1"/>
      <c r="OEF14" s="1"/>
      <c r="OEG14" s="1"/>
      <c r="OEH14" s="1"/>
      <c r="OEI14" s="1"/>
      <c r="OEJ14" s="1"/>
      <c r="OEK14" s="1"/>
      <c r="OEL14" s="1"/>
      <c r="OEM14" s="1"/>
      <c r="OEN14" s="1"/>
      <c r="OEO14" s="1"/>
      <c r="OEP14" s="1"/>
      <c r="OEQ14" s="1"/>
      <c r="OER14" s="1"/>
      <c r="OES14" s="1"/>
      <c r="OET14" s="1"/>
      <c r="OEU14" s="1"/>
      <c r="OEV14" s="1"/>
      <c r="OEW14" s="1"/>
      <c r="OEX14" s="1"/>
      <c r="OEY14" s="1"/>
      <c r="OEZ14" s="1"/>
      <c r="OFA14" s="1"/>
      <c r="OFB14" s="1"/>
      <c r="OFC14" s="1"/>
      <c r="OFD14" s="1"/>
      <c r="OFE14" s="1"/>
      <c r="OFF14" s="1"/>
      <c r="OFG14" s="1"/>
      <c r="OFH14" s="1"/>
      <c r="OFI14" s="1"/>
      <c r="OFJ14" s="1"/>
      <c r="OFK14" s="1"/>
      <c r="OFL14" s="1"/>
      <c r="OFM14" s="1"/>
      <c r="OFN14" s="1"/>
      <c r="OFO14" s="1"/>
      <c r="OFP14" s="1"/>
      <c r="OFQ14" s="1"/>
      <c r="OFR14" s="1"/>
      <c r="OFS14" s="1"/>
      <c r="OFT14" s="1"/>
      <c r="OFU14" s="1"/>
      <c r="OFV14" s="1"/>
      <c r="OFW14" s="1"/>
      <c r="OFX14" s="1"/>
      <c r="OFY14" s="1"/>
      <c r="OFZ14" s="1"/>
      <c r="OGA14" s="1"/>
      <c r="OGB14" s="1"/>
      <c r="OGC14" s="1"/>
      <c r="OGD14" s="1"/>
      <c r="OGE14" s="1"/>
      <c r="OGF14" s="1"/>
      <c r="OGG14" s="1"/>
      <c r="OGH14" s="1"/>
      <c r="OGI14" s="1"/>
      <c r="OGJ14" s="1"/>
      <c r="OGK14" s="1"/>
      <c r="OGL14" s="1"/>
      <c r="OGM14" s="1"/>
      <c r="OGN14" s="1"/>
      <c r="OGO14" s="1"/>
      <c r="OGP14" s="1"/>
      <c r="OGQ14" s="1"/>
      <c r="OGR14" s="1"/>
      <c r="OGS14" s="1"/>
      <c r="OGT14" s="1"/>
      <c r="OGU14" s="1"/>
      <c r="OGV14" s="1"/>
      <c r="OGW14" s="1"/>
      <c r="OGX14" s="1"/>
      <c r="OGY14" s="1"/>
      <c r="OGZ14" s="1"/>
      <c r="OHA14" s="1"/>
      <c r="OHB14" s="1"/>
      <c r="OHC14" s="1"/>
      <c r="OHD14" s="1"/>
      <c r="OHE14" s="1"/>
      <c r="OHF14" s="1"/>
      <c r="OHG14" s="1"/>
      <c r="OHH14" s="1"/>
      <c r="OHI14" s="1"/>
      <c r="OHJ14" s="1"/>
      <c r="OHK14" s="1"/>
      <c r="OHL14" s="1"/>
      <c r="OHM14" s="1"/>
      <c r="OHN14" s="1"/>
      <c r="OHO14" s="1"/>
      <c r="OHP14" s="1"/>
      <c r="OHQ14" s="1"/>
      <c r="OHR14" s="1"/>
      <c r="OHS14" s="1"/>
      <c r="OHT14" s="1"/>
      <c r="OHU14" s="1"/>
      <c r="OHV14" s="1"/>
      <c r="OHW14" s="1"/>
      <c r="OHX14" s="1"/>
      <c r="OHY14" s="1"/>
      <c r="OHZ14" s="1"/>
      <c r="OIA14" s="1"/>
      <c r="OIB14" s="1"/>
      <c r="OIC14" s="1"/>
      <c r="OID14" s="1"/>
      <c r="OIE14" s="1"/>
      <c r="OIF14" s="1"/>
      <c r="OIG14" s="1"/>
      <c r="OIH14" s="1"/>
      <c r="OII14" s="1"/>
      <c r="OIJ14" s="1"/>
      <c r="OIK14" s="1"/>
      <c r="OIL14" s="1"/>
      <c r="OIM14" s="1"/>
      <c r="OIN14" s="1"/>
      <c r="OIO14" s="1"/>
      <c r="OIP14" s="1"/>
      <c r="OIQ14" s="1"/>
      <c r="OIR14" s="1"/>
      <c r="OIS14" s="1"/>
      <c r="OIT14" s="1"/>
      <c r="OIU14" s="1"/>
      <c r="OIV14" s="1"/>
      <c r="OIW14" s="1"/>
      <c r="OIX14" s="1"/>
      <c r="OIY14" s="1"/>
      <c r="OIZ14" s="1"/>
      <c r="OJA14" s="1"/>
      <c r="OJB14" s="1"/>
      <c r="OJC14" s="1"/>
      <c r="OJD14" s="1"/>
      <c r="OJE14" s="1"/>
      <c r="OJF14" s="1"/>
      <c r="OJG14" s="1"/>
      <c r="OJH14" s="1"/>
      <c r="OJI14" s="1"/>
      <c r="OJJ14" s="1"/>
      <c r="OJK14" s="1"/>
      <c r="OJL14" s="1"/>
      <c r="OJM14" s="1"/>
      <c r="OJN14" s="1"/>
      <c r="OJO14" s="1"/>
      <c r="OJP14" s="1"/>
      <c r="OJQ14" s="1"/>
      <c r="OJR14" s="1"/>
      <c r="OJS14" s="1"/>
      <c r="OJT14" s="1"/>
      <c r="OJU14" s="1"/>
      <c r="OJV14" s="1"/>
      <c r="OJW14" s="1"/>
      <c r="OJX14" s="1"/>
      <c r="OJY14" s="1"/>
      <c r="OJZ14" s="1"/>
      <c r="OKA14" s="1"/>
      <c r="OKB14" s="1"/>
      <c r="OKC14" s="1"/>
      <c r="OKD14" s="1"/>
      <c r="OKE14" s="1"/>
      <c r="OKF14" s="1"/>
      <c r="OKG14" s="1"/>
      <c r="OKH14" s="1"/>
      <c r="OKI14" s="1"/>
      <c r="OKJ14" s="1"/>
      <c r="OKK14" s="1"/>
      <c r="OKL14" s="1"/>
      <c r="OKM14" s="1"/>
      <c r="OKN14" s="1"/>
      <c r="OKO14" s="1"/>
      <c r="OKP14" s="1"/>
      <c r="OKQ14" s="1"/>
      <c r="OKR14" s="1"/>
      <c r="OKS14" s="1"/>
      <c r="OKT14" s="1"/>
      <c r="OKU14" s="1"/>
      <c r="OKV14" s="1"/>
      <c r="OKW14" s="1"/>
      <c r="OKX14" s="1"/>
      <c r="OKY14" s="1"/>
      <c r="OKZ14" s="1"/>
      <c r="OLA14" s="1"/>
      <c r="OLB14" s="1"/>
      <c r="OLC14" s="1"/>
      <c r="OLD14" s="1"/>
      <c r="OLE14" s="1"/>
      <c r="OLF14" s="1"/>
      <c r="OLG14" s="1"/>
      <c r="OLH14" s="1"/>
      <c r="OLI14" s="1"/>
      <c r="OLJ14" s="1"/>
      <c r="OLK14" s="1"/>
      <c r="OLL14" s="1"/>
      <c r="OLM14" s="1"/>
      <c r="OLN14" s="1"/>
      <c r="OLO14" s="1"/>
      <c r="OLP14" s="1"/>
      <c r="OLQ14" s="1"/>
      <c r="OLR14" s="1"/>
      <c r="OLS14" s="1"/>
      <c r="OLT14" s="1"/>
      <c r="OLU14" s="1"/>
      <c r="OLV14" s="1"/>
      <c r="OLW14" s="1"/>
      <c r="OLX14" s="1"/>
      <c r="OLY14" s="1"/>
      <c r="OLZ14" s="1"/>
      <c r="OMA14" s="1"/>
      <c r="OMB14" s="1"/>
      <c r="OMC14" s="1"/>
      <c r="OMD14" s="1"/>
      <c r="OME14" s="1"/>
      <c r="OMF14" s="1"/>
      <c r="OMG14" s="1"/>
      <c r="OMH14" s="1"/>
      <c r="OMI14" s="1"/>
      <c r="OMJ14" s="1"/>
      <c r="OMK14" s="1"/>
      <c r="OML14" s="1"/>
      <c r="OMM14" s="1"/>
      <c r="OMN14" s="1"/>
      <c r="OMO14" s="1"/>
      <c r="OMP14" s="1"/>
      <c r="OMQ14" s="1"/>
      <c r="OMR14" s="1"/>
      <c r="OMS14" s="1"/>
      <c r="OMT14" s="1"/>
      <c r="OMU14" s="1"/>
      <c r="OMV14" s="1"/>
      <c r="OMW14" s="1"/>
      <c r="OMX14" s="1"/>
      <c r="OMY14" s="1"/>
      <c r="OMZ14" s="1"/>
      <c r="ONA14" s="1"/>
      <c r="ONB14" s="1"/>
      <c r="ONC14" s="1"/>
      <c r="OND14" s="1"/>
      <c r="ONE14" s="1"/>
      <c r="ONF14" s="1"/>
      <c r="ONG14" s="1"/>
      <c r="ONH14" s="1"/>
      <c r="ONI14" s="1"/>
      <c r="ONJ14" s="1"/>
      <c r="ONK14" s="1"/>
      <c r="ONL14" s="1"/>
      <c r="ONM14" s="1"/>
      <c r="ONN14" s="1"/>
      <c r="ONO14" s="1"/>
      <c r="ONP14" s="1"/>
      <c r="ONQ14" s="1"/>
      <c r="ONR14" s="1"/>
      <c r="ONS14" s="1"/>
      <c r="ONT14" s="1"/>
      <c r="ONU14" s="1"/>
      <c r="ONV14" s="1"/>
      <c r="ONW14" s="1"/>
      <c r="ONX14" s="1"/>
      <c r="ONY14" s="1"/>
      <c r="ONZ14" s="1"/>
      <c r="OOA14" s="1"/>
      <c r="OOB14" s="1"/>
      <c r="OOC14" s="1"/>
      <c r="OOD14" s="1"/>
      <c r="OOE14" s="1"/>
      <c r="OOF14" s="1"/>
      <c r="OOG14" s="1"/>
      <c r="OOH14" s="1"/>
      <c r="OOI14" s="1"/>
      <c r="OOJ14" s="1"/>
      <c r="OOK14" s="1"/>
      <c r="OOL14" s="1"/>
      <c r="OOM14" s="1"/>
      <c r="OON14" s="1"/>
      <c r="OOO14" s="1"/>
      <c r="OOP14" s="1"/>
      <c r="OOQ14" s="1"/>
      <c r="OOR14" s="1"/>
      <c r="OOS14" s="1"/>
      <c r="OOT14" s="1"/>
      <c r="OOU14" s="1"/>
      <c r="OOV14" s="1"/>
      <c r="OOW14" s="1"/>
      <c r="OOX14" s="1"/>
      <c r="OOY14" s="1"/>
      <c r="OOZ14" s="1"/>
      <c r="OPA14" s="1"/>
      <c r="OPB14" s="1"/>
      <c r="OPC14" s="1"/>
      <c r="OPD14" s="1"/>
      <c r="OPE14" s="1"/>
      <c r="OPF14" s="1"/>
      <c r="OPG14" s="1"/>
      <c r="OPH14" s="1"/>
      <c r="OPI14" s="1"/>
      <c r="OPJ14" s="1"/>
      <c r="OPK14" s="1"/>
      <c r="OPL14" s="1"/>
      <c r="OPM14" s="1"/>
      <c r="OPN14" s="1"/>
      <c r="OPO14" s="1"/>
      <c r="OPP14" s="1"/>
      <c r="OPQ14" s="1"/>
      <c r="OPR14" s="1"/>
      <c r="OPS14" s="1"/>
      <c r="OPT14" s="1"/>
      <c r="OPU14" s="1"/>
      <c r="OPV14" s="1"/>
      <c r="OPW14" s="1"/>
      <c r="OPX14" s="1"/>
      <c r="OPY14" s="1"/>
      <c r="OPZ14" s="1"/>
      <c r="OQA14" s="1"/>
      <c r="OQB14" s="1"/>
      <c r="OQC14" s="1"/>
      <c r="OQD14" s="1"/>
      <c r="OQE14" s="1"/>
      <c r="OQF14" s="1"/>
      <c r="OQG14" s="1"/>
      <c r="OQH14" s="1"/>
      <c r="OQI14" s="1"/>
      <c r="OQJ14" s="1"/>
      <c r="OQK14" s="1"/>
      <c r="OQL14" s="1"/>
      <c r="OQM14" s="1"/>
      <c r="OQN14" s="1"/>
      <c r="OQO14" s="1"/>
      <c r="OQP14" s="1"/>
      <c r="OQQ14" s="1"/>
      <c r="OQR14" s="1"/>
      <c r="OQS14" s="1"/>
      <c r="OQT14" s="1"/>
      <c r="OQU14" s="1"/>
      <c r="OQV14" s="1"/>
      <c r="OQW14" s="1"/>
      <c r="OQX14" s="1"/>
      <c r="OQY14" s="1"/>
      <c r="OQZ14" s="1"/>
      <c r="ORA14" s="1"/>
      <c r="ORB14" s="1"/>
      <c r="ORC14" s="1"/>
      <c r="ORD14" s="1"/>
      <c r="ORE14" s="1"/>
      <c r="ORF14" s="1"/>
      <c r="ORG14" s="1"/>
      <c r="ORH14" s="1"/>
      <c r="ORI14" s="1"/>
      <c r="ORJ14" s="1"/>
      <c r="ORK14" s="1"/>
      <c r="ORL14" s="1"/>
      <c r="ORM14" s="1"/>
      <c r="ORN14" s="1"/>
      <c r="ORO14" s="1"/>
      <c r="ORP14" s="1"/>
      <c r="ORQ14" s="1"/>
      <c r="ORR14" s="1"/>
      <c r="ORS14" s="1"/>
      <c r="ORT14" s="1"/>
      <c r="ORU14" s="1"/>
      <c r="ORV14" s="1"/>
      <c r="ORW14" s="1"/>
      <c r="ORX14" s="1"/>
      <c r="ORY14" s="1"/>
      <c r="ORZ14" s="1"/>
      <c r="OSA14" s="1"/>
      <c r="OSB14" s="1"/>
      <c r="OSC14" s="1"/>
      <c r="OSD14" s="1"/>
      <c r="OSE14" s="1"/>
      <c r="OSF14" s="1"/>
      <c r="OSG14" s="1"/>
      <c r="OSH14" s="1"/>
      <c r="OSI14" s="1"/>
      <c r="OSJ14" s="1"/>
      <c r="OSK14" s="1"/>
      <c r="OSL14" s="1"/>
      <c r="OSM14" s="1"/>
      <c r="OSN14" s="1"/>
      <c r="OSO14" s="1"/>
      <c r="OSP14" s="1"/>
      <c r="OSQ14" s="1"/>
      <c r="OSR14" s="1"/>
      <c r="OSS14" s="1"/>
      <c r="OST14" s="1"/>
      <c r="OSU14" s="1"/>
      <c r="OSV14" s="1"/>
      <c r="OSW14" s="1"/>
      <c r="OSX14" s="1"/>
      <c r="OSY14" s="1"/>
      <c r="OSZ14" s="1"/>
      <c r="OTA14" s="1"/>
      <c r="OTB14" s="1"/>
      <c r="OTC14" s="1"/>
      <c r="OTD14" s="1"/>
      <c r="OTE14" s="1"/>
      <c r="OTF14" s="1"/>
      <c r="OTG14" s="1"/>
      <c r="OTH14" s="1"/>
      <c r="OTI14" s="1"/>
      <c r="OTJ14" s="1"/>
      <c r="OTK14" s="1"/>
      <c r="OTL14" s="1"/>
      <c r="OTM14" s="1"/>
      <c r="OTN14" s="1"/>
      <c r="OTO14" s="1"/>
      <c r="OTP14" s="1"/>
      <c r="OTQ14" s="1"/>
      <c r="OTR14" s="1"/>
      <c r="OTS14" s="1"/>
      <c r="OTT14" s="1"/>
      <c r="OTU14" s="1"/>
      <c r="OTV14" s="1"/>
      <c r="OTW14" s="1"/>
      <c r="OTX14" s="1"/>
      <c r="OTY14" s="1"/>
      <c r="OTZ14" s="1"/>
      <c r="OUA14" s="1"/>
      <c r="OUB14" s="1"/>
      <c r="OUC14" s="1"/>
      <c r="OUD14" s="1"/>
      <c r="OUE14" s="1"/>
      <c r="OUF14" s="1"/>
      <c r="OUG14" s="1"/>
      <c r="OUH14" s="1"/>
      <c r="OUI14" s="1"/>
      <c r="OUJ14" s="1"/>
      <c r="OUK14" s="1"/>
      <c r="OUL14" s="1"/>
      <c r="OUM14" s="1"/>
      <c r="OUN14" s="1"/>
      <c r="OUO14" s="1"/>
      <c r="OUP14" s="1"/>
      <c r="OUQ14" s="1"/>
      <c r="OUR14" s="1"/>
      <c r="OUS14" s="1"/>
      <c r="OUT14" s="1"/>
      <c r="OUU14" s="1"/>
      <c r="OUV14" s="1"/>
      <c r="OUW14" s="1"/>
      <c r="OUX14" s="1"/>
      <c r="OUY14" s="1"/>
      <c r="OUZ14" s="1"/>
      <c r="OVA14" s="1"/>
      <c r="OVB14" s="1"/>
      <c r="OVC14" s="1"/>
      <c r="OVD14" s="1"/>
      <c r="OVE14" s="1"/>
      <c r="OVF14" s="1"/>
      <c r="OVG14" s="1"/>
      <c r="OVH14" s="1"/>
      <c r="OVI14" s="1"/>
      <c r="OVJ14" s="1"/>
      <c r="OVK14" s="1"/>
      <c r="OVL14" s="1"/>
      <c r="OVM14" s="1"/>
      <c r="OVN14" s="1"/>
      <c r="OVO14" s="1"/>
      <c r="OVP14" s="1"/>
      <c r="OVQ14" s="1"/>
      <c r="OVR14" s="1"/>
      <c r="OVS14" s="1"/>
      <c r="OVT14" s="1"/>
      <c r="OVU14" s="1"/>
      <c r="OVV14" s="1"/>
      <c r="OVW14" s="1"/>
      <c r="OVX14" s="1"/>
      <c r="OVY14" s="1"/>
      <c r="OVZ14" s="1"/>
      <c r="OWA14" s="1"/>
      <c r="OWB14" s="1"/>
      <c r="OWC14" s="1"/>
      <c r="OWD14" s="1"/>
      <c r="OWE14" s="1"/>
      <c r="OWF14" s="1"/>
      <c r="OWG14" s="1"/>
      <c r="OWH14" s="1"/>
      <c r="OWI14" s="1"/>
      <c r="OWJ14" s="1"/>
      <c r="OWK14" s="1"/>
      <c r="OWL14" s="1"/>
      <c r="OWM14" s="1"/>
      <c r="OWN14" s="1"/>
      <c r="OWO14" s="1"/>
      <c r="OWP14" s="1"/>
      <c r="OWQ14" s="1"/>
      <c r="OWR14" s="1"/>
      <c r="OWS14" s="1"/>
      <c r="OWT14" s="1"/>
      <c r="OWU14" s="1"/>
      <c r="OWV14" s="1"/>
      <c r="OWW14" s="1"/>
      <c r="OWX14" s="1"/>
      <c r="OWY14" s="1"/>
      <c r="OWZ14" s="1"/>
      <c r="OXA14" s="1"/>
      <c r="OXB14" s="1"/>
      <c r="OXC14" s="1"/>
      <c r="OXD14" s="1"/>
      <c r="OXE14" s="1"/>
      <c r="OXF14" s="1"/>
      <c r="OXG14" s="1"/>
      <c r="OXH14" s="1"/>
      <c r="OXI14" s="1"/>
      <c r="OXJ14" s="1"/>
      <c r="OXK14" s="1"/>
      <c r="OXL14" s="1"/>
      <c r="OXM14" s="1"/>
      <c r="OXN14" s="1"/>
      <c r="OXO14" s="1"/>
      <c r="OXP14" s="1"/>
      <c r="OXQ14" s="1"/>
      <c r="OXR14" s="1"/>
      <c r="OXS14" s="1"/>
      <c r="OXT14" s="1"/>
      <c r="OXU14" s="1"/>
      <c r="OXV14" s="1"/>
      <c r="OXW14" s="1"/>
      <c r="OXX14" s="1"/>
      <c r="OXY14" s="1"/>
      <c r="OXZ14" s="1"/>
      <c r="OYA14" s="1"/>
      <c r="OYB14" s="1"/>
      <c r="OYC14" s="1"/>
      <c r="OYD14" s="1"/>
      <c r="OYE14" s="1"/>
      <c r="OYF14" s="1"/>
      <c r="OYG14" s="1"/>
      <c r="OYH14" s="1"/>
      <c r="OYI14" s="1"/>
      <c r="OYJ14" s="1"/>
      <c r="OYK14" s="1"/>
      <c r="OYL14" s="1"/>
      <c r="OYM14" s="1"/>
      <c r="OYN14" s="1"/>
      <c r="OYO14" s="1"/>
      <c r="OYP14" s="1"/>
      <c r="OYQ14" s="1"/>
      <c r="OYR14" s="1"/>
      <c r="OYS14" s="1"/>
      <c r="OYT14" s="1"/>
      <c r="OYU14" s="1"/>
      <c r="OYV14" s="1"/>
      <c r="OYW14" s="1"/>
      <c r="OYX14" s="1"/>
      <c r="OYY14" s="1"/>
      <c r="OYZ14" s="1"/>
      <c r="OZA14" s="1"/>
      <c r="OZB14" s="1"/>
      <c r="OZC14" s="1"/>
      <c r="OZD14" s="1"/>
      <c r="OZE14" s="1"/>
      <c r="OZF14" s="1"/>
      <c r="OZG14" s="1"/>
      <c r="OZH14" s="1"/>
      <c r="OZI14" s="1"/>
      <c r="OZJ14" s="1"/>
      <c r="OZK14" s="1"/>
      <c r="OZL14" s="1"/>
      <c r="OZM14" s="1"/>
      <c r="OZN14" s="1"/>
      <c r="OZO14" s="1"/>
      <c r="OZP14" s="1"/>
      <c r="OZQ14" s="1"/>
      <c r="OZR14" s="1"/>
      <c r="OZS14" s="1"/>
      <c r="OZT14" s="1"/>
      <c r="OZU14" s="1"/>
      <c r="OZV14" s="1"/>
      <c r="OZW14" s="1"/>
      <c r="OZX14" s="1"/>
      <c r="OZY14" s="1"/>
      <c r="OZZ14" s="1"/>
      <c r="PAA14" s="1"/>
      <c r="PAB14" s="1"/>
      <c r="PAC14" s="1"/>
      <c r="PAD14" s="1"/>
      <c r="PAE14" s="1"/>
      <c r="PAF14" s="1"/>
      <c r="PAG14" s="1"/>
      <c r="PAH14" s="1"/>
      <c r="PAI14" s="1"/>
      <c r="PAJ14" s="1"/>
      <c r="PAK14" s="1"/>
      <c r="PAL14" s="1"/>
      <c r="PAM14" s="1"/>
      <c r="PAN14" s="1"/>
      <c r="PAO14" s="1"/>
      <c r="PAP14" s="1"/>
      <c r="PAQ14" s="1"/>
      <c r="PAR14" s="1"/>
      <c r="PAS14" s="1"/>
      <c r="PAT14" s="1"/>
      <c r="PAU14" s="1"/>
      <c r="PAV14" s="1"/>
      <c r="PAW14" s="1"/>
      <c r="PAX14" s="1"/>
      <c r="PAY14" s="1"/>
      <c r="PAZ14" s="1"/>
      <c r="PBA14" s="1"/>
      <c r="PBB14" s="1"/>
      <c r="PBC14" s="1"/>
      <c r="PBD14" s="1"/>
      <c r="PBE14" s="1"/>
      <c r="PBF14" s="1"/>
      <c r="PBG14" s="1"/>
      <c r="PBH14" s="1"/>
      <c r="PBI14" s="1"/>
      <c r="PBJ14" s="1"/>
      <c r="PBK14" s="1"/>
      <c r="PBL14" s="1"/>
      <c r="PBM14" s="1"/>
      <c r="PBN14" s="1"/>
      <c r="PBO14" s="1"/>
      <c r="PBP14" s="1"/>
      <c r="PBQ14" s="1"/>
      <c r="PBR14" s="1"/>
      <c r="PBS14" s="1"/>
      <c r="PBT14" s="1"/>
      <c r="PBU14" s="1"/>
      <c r="PBV14" s="1"/>
      <c r="PBW14" s="1"/>
      <c r="PBX14" s="1"/>
      <c r="PBY14" s="1"/>
      <c r="PBZ14" s="1"/>
      <c r="PCA14" s="1"/>
      <c r="PCB14" s="1"/>
      <c r="PCC14" s="1"/>
      <c r="PCD14" s="1"/>
      <c r="PCE14" s="1"/>
      <c r="PCF14" s="1"/>
      <c r="PCG14" s="1"/>
      <c r="PCH14" s="1"/>
      <c r="PCI14" s="1"/>
      <c r="PCJ14" s="1"/>
      <c r="PCK14" s="1"/>
      <c r="PCL14" s="1"/>
      <c r="PCM14" s="1"/>
      <c r="PCN14" s="1"/>
      <c r="PCO14" s="1"/>
      <c r="PCP14" s="1"/>
      <c r="PCQ14" s="1"/>
      <c r="PCR14" s="1"/>
      <c r="PCS14" s="1"/>
      <c r="PCT14" s="1"/>
      <c r="PCU14" s="1"/>
      <c r="PCV14" s="1"/>
      <c r="PCW14" s="1"/>
      <c r="PCX14" s="1"/>
      <c r="PCY14" s="1"/>
      <c r="PCZ14" s="1"/>
      <c r="PDA14" s="1"/>
      <c r="PDB14" s="1"/>
      <c r="PDC14" s="1"/>
      <c r="PDD14" s="1"/>
      <c r="PDE14" s="1"/>
      <c r="PDF14" s="1"/>
      <c r="PDG14" s="1"/>
      <c r="PDH14" s="1"/>
      <c r="PDI14" s="1"/>
      <c r="PDJ14" s="1"/>
      <c r="PDK14" s="1"/>
      <c r="PDL14" s="1"/>
      <c r="PDM14" s="1"/>
      <c r="PDN14" s="1"/>
      <c r="PDO14" s="1"/>
      <c r="PDP14" s="1"/>
      <c r="PDQ14" s="1"/>
      <c r="PDR14" s="1"/>
      <c r="PDS14" s="1"/>
      <c r="PDT14" s="1"/>
      <c r="PDU14" s="1"/>
      <c r="PDV14" s="1"/>
      <c r="PDW14" s="1"/>
      <c r="PDX14" s="1"/>
      <c r="PDY14" s="1"/>
      <c r="PDZ14" s="1"/>
      <c r="PEA14" s="1"/>
      <c r="PEB14" s="1"/>
      <c r="PEC14" s="1"/>
      <c r="PED14" s="1"/>
      <c r="PEE14" s="1"/>
      <c r="PEF14" s="1"/>
      <c r="PEG14" s="1"/>
      <c r="PEH14" s="1"/>
      <c r="PEI14" s="1"/>
      <c r="PEJ14" s="1"/>
      <c r="PEK14" s="1"/>
      <c r="PEL14" s="1"/>
      <c r="PEM14" s="1"/>
      <c r="PEN14" s="1"/>
      <c r="PEO14" s="1"/>
      <c r="PEP14" s="1"/>
      <c r="PEQ14" s="1"/>
      <c r="PER14" s="1"/>
      <c r="PES14" s="1"/>
      <c r="PET14" s="1"/>
      <c r="PEU14" s="1"/>
      <c r="PEV14" s="1"/>
      <c r="PEW14" s="1"/>
      <c r="PEX14" s="1"/>
      <c r="PEY14" s="1"/>
      <c r="PEZ14" s="1"/>
      <c r="PFA14" s="1"/>
      <c r="PFB14" s="1"/>
      <c r="PFC14" s="1"/>
      <c r="PFD14" s="1"/>
      <c r="PFE14" s="1"/>
      <c r="PFF14" s="1"/>
      <c r="PFG14" s="1"/>
      <c r="PFH14" s="1"/>
      <c r="PFI14" s="1"/>
      <c r="PFJ14" s="1"/>
      <c r="PFK14" s="1"/>
      <c r="PFL14" s="1"/>
      <c r="PFM14" s="1"/>
      <c r="PFN14" s="1"/>
      <c r="PFO14" s="1"/>
      <c r="PFP14" s="1"/>
      <c r="PFQ14" s="1"/>
      <c r="PFR14" s="1"/>
      <c r="PFS14" s="1"/>
      <c r="PFT14" s="1"/>
      <c r="PFU14" s="1"/>
      <c r="PFV14" s="1"/>
      <c r="PFW14" s="1"/>
      <c r="PFX14" s="1"/>
      <c r="PFY14" s="1"/>
      <c r="PFZ14" s="1"/>
      <c r="PGA14" s="1"/>
      <c r="PGB14" s="1"/>
      <c r="PGC14" s="1"/>
      <c r="PGD14" s="1"/>
      <c r="PGE14" s="1"/>
      <c r="PGF14" s="1"/>
      <c r="PGG14" s="1"/>
      <c r="PGH14" s="1"/>
      <c r="PGI14" s="1"/>
      <c r="PGJ14" s="1"/>
      <c r="PGK14" s="1"/>
      <c r="PGL14" s="1"/>
      <c r="PGM14" s="1"/>
      <c r="PGN14" s="1"/>
      <c r="PGO14" s="1"/>
      <c r="PGP14" s="1"/>
      <c r="PGQ14" s="1"/>
      <c r="PGR14" s="1"/>
      <c r="PGS14" s="1"/>
      <c r="PGT14" s="1"/>
      <c r="PGU14" s="1"/>
      <c r="PGV14" s="1"/>
      <c r="PGW14" s="1"/>
      <c r="PGX14" s="1"/>
      <c r="PGY14" s="1"/>
      <c r="PGZ14" s="1"/>
      <c r="PHA14" s="1"/>
      <c r="PHB14" s="1"/>
      <c r="PHC14" s="1"/>
      <c r="PHD14" s="1"/>
      <c r="PHE14" s="1"/>
      <c r="PHF14" s="1"/>
      <c r="PHG14" s="1"/>
      <c r="PHH14" s="1"/>
      <c r="PHI14" s="1"/>
      <c r="PHJ14" s="1"/>
      <c r="PHK14" s="1"/>
      <c r="PHL14" s="1"/>
      <c r="PHM14" s="1"/>
      <c r="PHN14" s="1"/>
      <c r="PHO14" s="1"/>
      <c r="PHP14" s="1"/>
      <c r="PHQ14" s="1"/>
      <c r="PHR14" s="1"/>
      <c r="PHS14" s="1"/>
      <c r="PHT14" s="1"/>
      <c r="PHU14" s="1"/>
      <c r="PHV14" s="1"/>
      <c r="PHW14" s="1"/>
      <c r="PHX14" s="1"/>
      <c r="PHY14" s="1"/>
      <c r="PHZ14" s="1"/>
      <c r="PIA14" s="1"/>
      <c r="PIB14" s="1"/>
      <c r="PIC14" s="1"/>
      <c r="PID14" s="1"/>
      <c r="PIE14" s="1"/>
      <c r="PIF14" s="1"/>
      <c r="PIG14" s="1"/>
      <c r="PIH14" s="1"/>
      <c r="PII14" s="1"/>
      <c r="PIJ14" s="1"/>
      <c r="PIK14" s="1"/>
      <c r="PIL14" s="1"/>
      <c r="PIM14" s="1"/>
      <c r="PIN14" s="1"/>
      <c r="PIO14" s="1"/>
      <c r="PIP14" s="1"/>
      <c r="PIQ14" s="1"/>
      <c r="PIR14" s="1"/>
      <c r="PIS14" s="1"/>
      <c r="PIT14" s="1"/>
      <c r="PIU14" s="1"/>
      <c r="PIV14" s="1"/>
      <c r="PIW14" s="1"/>
      <c r="PIX14" s="1"/>
      <c r="PIY14" s="1"/>
      <c r="PIZ14" s="1"/>
      <c r="PJA14" s="1"/>
      <c r="PJB14" s="1"/>
      <c r="PJC14" s="1"/>
      <c r="PJD14" s="1"/>
      <c r="PJE14" s="1"/>
      <c r="PJF14" s="1"/>
      <c r="PJG14" s="1"/>
      <c r="PJH14" s="1"/>
      <c r="PJI14" s="1"/>
      <c r="PJJ14" s="1"/>
      <c r="PJK14" s="1"/>
      <c r="PJL14" s="1"/>
      <c r="PJM14" s="1"/>
      <c r="PJN14" s="1"/>
      <c r="PJO14" s="1"/>
      <c r="PJP14" s="1"/>
      <c r="PJQ14" s="1"/>
      <c r="PJR14" s="1"/>
      <c r="PJS14" s="1"/>
      <c r="PJT14" s="1"/>
      <c r="PJU14" s="1"/>
      <c r="PJV14" s="1"/>
      <c r="PJW14" s="1"/>
      <c r="PJX14" s="1"/>
      <c r="PJY14" s="1"/>
      <c r="PJZ14" s="1"/>
      <c r="PKA14" s="1"/>
      <c r="PKB14" s="1"/>
      <c r="PKC14" s="1"/>
      <c r="PKD14" s="1"/>
      <c r="PKE14" s="1"/>
      <c r="PKF14" s="1"/>
      <c r="PKG14" s="1"/>
      <c r="PKH14" s="1"/>
      <c r="PKI14" s="1"/>
      <c r="PKJ14" s="1"/>
      <c r="PKK14" s="1"/>
      <c r="PKL14" s="1"/>
      <c r="PKM14" s="1"/>
      <c r="PKN14" s="1"/>
      <c r="PKO14" s="1"/>
      <c r="PKP14" s="1"/>
      <c r="PKQ14" s="1"/>
      <c r="PKR14" s="1"/>
      <c r="PKS14" s="1"/>
      <c r="PKT14" s="1"/>
      <c r="PKU14" s="1"/>
      <c r="PKV14" s="1"/>
      <c r="PKW14" s="1"/>
      <c r="PKX14" s="1"/>
      <c r="PKY14" s="1"/>
      <c r="PKZ14" s="1"/>
      <c r="PLA14" s="1"/>
      <c r="PLB14" s="1"/>
      <c r="PLC14" s="1"/>
      <c r="PLD14" s="1"/>
      <c r="PLE14" s="1"/>
      <c r="PLF14" s="1"/>
      <c r="PLG14" s="1"/>
      <c r="PLH14" s="1"/>
      <c r="PLI14" s="1"/>
      <c r="PLJ14" s="1"/>
      <c r="PLK14" s="1"/>
      <c r="PLL14" s="1"/>
      <c r="PLM14" s="1"/>
      <c r="PLN14" s="1"/>
      <c r="PLO14" s="1"/>
      <c r="PLP14" s="1"/>
      <c r="PLQ14" s="1"/>
      <c r="PLR14" s="1"/>
      <c r="PLS14" s="1"/>
      <c r="PLT14" s="1"/>
      <c r="PLU14" s="1"/>
      <c r="PLV14" s="1"/>
      <c r="PLW14" s="1"/>
      <c r="PLX14" s="1"/>
      <c r="PLY14" s="1"/>
      <c r="PLZ14" s="1"/>
      <c r="PMA14" s="1"/>
      <c r="PMB14" s="1"/>
      <c r="PMC14" s="1"/>
      <c r="PMD14" s="1"/>
      <c r="PME14" s="1"/>
      <c r="PMF14" s="1"/>
      <c r="PMG14" s="1"/>
      <c r="PMH14" s="1"/>
      <c r="PMI14" s="1"/>
      <c r="PMJ14" s="1"/>
      <c r="PMK14" s="1"/>
      <c r="PML14" s="1"/>
      <c r="PMM14" s="1"/>
      <c r="PMN14" s="1"/>
      <c r="PMO14" s="1"/>
      <c r="PMP14" s="1"/>
      <c r="PMQ14" s="1"/>
      <c r="PMR14" s="1"/>
      <c r="PMS14" s="1"/>
      <c r="PMT14" s="1"/>
      <c r="PMU14" s="1"/>
      <c r="PMV14" s="1"/>
      <c r="PMW14" s="1"/>
      <c r="PMX14" s="1"/>
      <c r="PMY14" s="1"/>
      <c r="PMZ14" s="1"/>
      <c r="PNA14" s="1"/>
      <c r="PNB14" s="1"/>
      <c r="PNC14" s="1"/>
      <c r="PND14" s="1"/>
      <c r="PNE14" s="1"/>
      <c r="PNF14" s="1"/>
      <c r="PNG14" s="1"/>
      <c r="PNH14" s="1"/>
      <c r="PNI14" s="1"/>
      <c r="PNJ14" s="1"/>
      <c r="PNK14" s="1"/>
      <c r="PNL14" s="1"/>
      <c r="PNM14" s="1"/>
      <c r="PNN14" s="1"/>
      <c r="PNO14" s="1"/>
      <c r="PNP14" s="1"/>
      <c r="PNQ14" s="1"/>
      <c r="PNR14" s="1"/>
      <c r="PNS14" s="1"/>
      <c r="PNT14" s="1"/>
      <c r="PNU14" s="1"/>
      <c r="PNV14" s="1"/>
      <c r="PNW14" s="1"/>
      <c r="PNX14" s="1"/>
      <c r="PNY14" s="1"/>
      <c r="PNZ14" s="1"/>
      <c r="POA14" s="1"/>
      <c r="POB14" s="1"/>
      <c r="POC14" s="1"/>
      <c r="POD14" s="1"/>
      <c r="POE14" s="1"/>
      <c r="POF14" s="1"/>
      <c r="POG14" s="1"/>
      <c r="POH14" s="1"/>
      <c r="POI14" s="1"/>
      <c r="POJ14" s="1"/>
      <c r="POK14" s="1"/>
      <c r="POL14" s="1"/>
      <c r="POM14" s="1"/>
      <c r="PON14" s="1"/>
      <c r="POO14" s="1"/>
      <c r="POP14" s="1"/>
      <c r="POQ14" s="1"/>
      <c r="POR14" s="1"/>
      <c r="POS14" s="1"/>
      <c r="POT14" s="1"/>
      <c r="POU14" s="1"/>
      <c r="POV14" s="1"/>
      <c r="POW14" s="1"/>
      <c r="POX14" s="1"/>
      <c r="POY14" s="1"/>
      <c r="POZ14" s="1"/>
      <c r="PPA14" s="1"/>
      <c r="PPB14" s="1"/>
      <c r="PPC14" s="1"/>
      <c r="PPD14" s="1"/>
      <c r="PPE14" s="1"/>
      <c r="PPF14" s="1"/>
      <c r="PPG14" s="1"/>
      <c r="PPH14" s="1"/>
      <c r="PPI14" s="1"/>
      <c r="PPJ14" s="1"/>
      <c r="PPK14" s="1"/>
      <c r="PPL14" s="1"/>
      <c r="PPM14" s="1"/>
      <c r="PPN14" s="1"/>
      <c r="PPO14" s="1"/>
      <c r="PPP14" s="1"/>
      <c r="PPQ14" s="1"/>
      <c r="PPR14" s="1"/>
      <c r="PPS14" s="1"/>
      <c r="PPT14" s="1"/>
      <c r="PPU14" s="1"/>
      <c r="PPV14" s="1"/>
      <c r="PPW14" s="1"/>
      <c r="PPX14" s="1"/>
      <c r="PPY14" s="1"/>
      <c r="PPZ14" s="1"/>
      <c r="PQA14" s="1"/>
      <c r="PQB14" s="1"/>
      <c r="PQC14" s="1"/>
      <c r="PQD14" s="1"/>
      <c r="PQE14" s="1"/>
      <c r="PQF14" s="1"/>
      <c r="PQG14" s="1"/>
      <c r="PQH14" s="1"/>
      <c r="PQI14" s="1"/>
      <c r="PQJ14" s="1"/>
      <c r="PQK14" s="1"/>
      <c r="PQL14" s="1"/>
      <c r="PQM14" s="1"/>
      <c r="PQN14" s="1"/>
      <c r="PQO14" s="1"/>
      <c r="PQP14" s="1"/>
      <c r="PQQ14" s="1"/>
      <c r="PQR14" s="1"/>
      <c r="PQS14" s="1"/>
      <c r="PQT14" s="1"/>
      <c r="PQU14" s="1"/>
      <c r="PQV14" s="1"/>
      <c r="PQW14" s="1"/>
      <c r="PQX14" s="1"/>
      <c r="PQY14" s="1"/>
      <c r="PQZ14" s="1"/>
      <c r="PRA14" s="1"/>
      <c r="PRB14" s="1"/>
      <c r="PRC14" s="1"/>
      <c r="PRD14" s="1"/>
      <c r="PRE14" s="1"/>
      <c r="PRF14" s="1"/>
      <c r="PRG14" s="1"/>
      <c r="PRH14" s="1"/>
      <c r="PRI14" s="1"/>
      <c r="PRJ14" s="1"/>
      <c r="PRK14" s="1"/>
      <c r="PRL14" s="1"/>
      <c r="PRM14" s="1"/>
      <c r="PRN14" s="1"/>
      <c r="PRO14" s="1"/>
      <c r="PRP14" s="1"/>
      <c r="PRQ14" s="1"/>
      <c r="PRR14" s="1"/>
      <c r="PRS14" s="1"/>
      <c r="PRT14" s="1"/>
      <c r="PRU14" s="1"/>
      <c r="PRV14" s="1"/>
      <c r="PRW14" s="1"/>
      <c r="PRX14" s="1"/>
      <c r="PRY14" s="1"/>
      <c r="PRZ14" s="1"/>
      <c r="PSA14" s="1"/>
      <c r="PSB14" s="1"/>
      <c r="PSC14" s="1"/>
      <c r="PSD14" s="1"/>
      <c r="PSE14" s="1"/>
      <c r="PSF14" s="1"/>
      <c r="PSG14" s="1"/>
      <c r="PSH14" s="1"/>
      <c r="PSI14" s="1"/>
      <c r="PSJ14" s="1"/>
      <c r="PSK14" s="1"/>
      <c r="PSL14" s="1"/>
      <c r="PSM14" s="1"/>
      <c r="PSN14" s="1"/>
      <c r="PSO14" s="1"/>
      <c r="PSP14" s="1"/>
      <c r="PSQ14" s="1"/>
      <c r="PSR14" s="1"/>
      <c r="PSS14" s="1"/>
      <c r="PST14" s="1"/>
      <c r="PSU14" s="1"/>
      <c r="PSV14" s="1"/>
      <c r="PSW14" s="1"/>
      <c r="PSX14" s="1"/>
      <c r="PSY14" s="1"/>
      <c r="PSZ14" s="1"/>
      <c r="PTA14" s="1"/>
      <c r="PTB14" s="1"/>
      <c r="PTC14" s="1"/>
      <c r="PTD14" s="1"/>
      <c r="PTE14" s="1"/>
      <c r="PTF14" s="1"/>
      <c r="PTG14" s="1"/>
      <c r="PTH14" s="1"/>
      <c r="PTI14" s="1"/>
      <c r="PTJ14" s="1"/>
      <c r="PTK14" s="1"/>
      <c r="PTL14" s="1"/>
      <c r="PTM14" s="1"/>
      <c r="PTN14" s="1"/>
      <c r="PTO14" s="1"/>
      <c r="PTP14" s="1"/>
      <c r="PTQ14" s="1"/>
      <c r="PTR14" s="1"/>
      <c r="PTS14" s="1"/>
      <c r="PTT14" s="1"/>
      <c r="PTU14" s="1"/>
      <c r="PTV14" s="1"/>
      <c r="PTW14" s="1"/>
      <c r="PTX14" s="1"/>
      <c r="PTY14" s="1"/>
      <c r="PTZ14" s="1"/>
      <c r="PUA14" s="1"/>
      <c r="PUB14" s="1"/>
      <c r="PUC14" s="1"/>
      <c r="PUD14" s="1"/>
      <c r="PUE14" s="1"/>
      <c r="PUF14" s="1"/>
      <c r="PUG14" s="1"/>
      <c r="PUH14" s="1"/>
      <c r="PUI14" s="1"/>
      <c r="PUJ14" s="1"/>
      <c r="PUK14" s="1"/>
      <c r="PUL14" s="1"/>
      <c r="PUM14" s="1"/>
      <c r="PUN14" s="1"/>
      <c r="PUO14" s="1"/>
      <c r="PUP14" s="1"/>
      <c r="PUQ14" s="1"/>
      <c r="PUR14" s="1"/>
      <c r="PUS14" s="1"/>
      <c r="PUT14" s="1"/>
      <c r="PUU14" s="1"/>
      <c r="PUV14" s="1"/>
      <c r="PUW14" s="1"/>
      <c r="PUX14" s="1"/>
      <c r="PUY14" s="1"/>
      <c r="PUZ14" s="1"/>
      <c r="PVA14" s="1"/>
      <c r="PVB14" s="1"/>
      <c r="PVC14" s="1"/>
      <c r="PVD14" s="1"/>
      <c r="PVE14" s="1"/>
      <c r="PVF14" s="1"/>
      <c r="PVG14" s="1"/>
      <c r="PVH14" s="1"/>
      <c r="PVI14" s="1"/>
      <c r="PVJ14" s="1"/>
      <c r="PVK14" s="1"/>
      <c r="PVL14" s="1"/>
      <c r="PVM14" s="1"/>
      <c r="PVN14" s="1"/>
      <c r="PVO14" s="1"/>
      <c r="PVP14" s="1"/>
      <c r="PVQ14" s="1"/>
      <c r="PVR14" s="1"/>
      <c r="PVS14" s="1"/>
      <c r="PVT14" s="1"/>
      <c r="PVU14" s="1"/>
      <c r="PVV14" s="1"/>
      <c r="PVW14" s="1"/>
      <c r="PVX14" s="1"/>
      <c r="PVY14" s="1"/>
      <c r="PVZ14" s="1"/>
      <c r="PWA14" s="1"/>
      <c r="PWB14" s="1"/>
      <c r="PWC14" s="1"/>
      <c r="PWD14" s="1"/>
      <c r="PWE14" s="1"/>
      <c r="PWF14" s="1"/>
      <c r="PWG14" s="1"/>
      <c r="PWH14" s="1"/>
      <c r="PWI14" s="1"/>
      <c r="PWJ14" s="1"/>
      <c r="PWK14" s="1"/>
      <c r="PWL14" s="1"/>
      <c r="PWM14" s="1"/>
      <c r="PWN14" s="1"/>
      <c r="PWO14" s="1"/>
      <c r="PWP14" s="1"/>
      <c r="PWQ14" s="1"/>
      <c r="PWR14" s="1"/>
      <c r="PWS14" s="1"/>
      <c r="PWT14" s="1"/>
      <c r="PWU14" s="1"/>
      <c r="PWV14" s="1"/>
      <c r="PWW14" s="1"/>
      <c r="PWX14" s="1"/>
      <c r="PWY14" s="1"/>
      <c r="PWZ14" s="1"/>
      <c r="PXA14" s="1"/>
      <c r="PXB14" s="1"/>
      <c r="PXC14" s="1"/>
      <c r="PXD14" s="1"/>
      <c r="PXE14" s="1"/>
      <c r="PXF14" s="1"/>
      <c r="PXG14" s="1"/>
      <c r="PXH14" s="1"/>
      <c r="PXI14" s="1"/>
      <c r="PXJ14" s="1"/>
      <c r="PXK14" s="1"/>
      <c r="PXL14" s="1"/>
      <c r="PXM14" s="1"/>
      <c r="PXN14" s="1"/>
      <c r="PXO14" s="1"/>
      <c r="PXP14" s="1"/>
      <c r="PXQ14" s="1"/>
      <c r="PXR14" s="1"/>
      <c r="PXS14" s="1"/>
      <c r="PXT14" s="1"/>
      <c r="PXU14" s="1"/>
      <c r="PXV14" s="1"/>
      <c r="PXW14" s="1"/>
      <c r="PXX14" s="1"/>
      <c r="PXY14" s="1"/>
      <c r="PXZ14" s="1"/>
      <c r="PYA14" s="1"/>
      <c r="PYB14" s="1"/>
      <c r="PYC14" s="1"/>
      <c r="PYD14" s="1"/>
      <c r="PYE14" s="1"/>
      <c r="PYF14" s="1"/>
      <c r="PYG14" s="1"/>
      <c r="PYH14" s="1"/>
      <c r="PYI14" s="1"/>
      <c r="PYJ14" s="1"/>
      <c r="PYK14" s="1"/>
      <c r="PYL14" s="1"/>
      <c r="PYM14" s="1"/>
      <c r="PYN14" s="1"/>
      <c r="PYO14" s="1"/>
      <c r="PYP14" s="1"/>
      <c r="PYQ14" s="1"/>
      <c r="PYR14" s="1"/>
      <c r="PYS14" s="1"/>
      <c r="PYT14" s="1"/>
      <c r="PYU14" s="1"/>
      <c r="PYV14" s="1"/>
      <c r="PYW14" s="1"/>
      <c r="PYX14" s="1"/>
      <c r="PYY14" s="1"/>
      <c r="PYZ14" s="1"/>
      <c r="PZA14" s="1"/>
      <c r="PZB14" s="1"/>
      <c r="PZC14" s="1"/>
      <c r="PZD14" s="1"/>
      <c r="PZE14" s="1"/>
      <c r="PZF14" s="1"/>
      <c r="PZG14" s="1"/>
      <c r="PZH14" s="1"/>
      <c r="PZI14" s="1"/>
      <c r="PZJ14" s="1"/>
      <c r="PZK14" s="1"/>
      <c r="PZL14" s="1"/>
      <c r="PZM14" s="1"/>
      <c r="PZN14" s="1"/>
      <c r="PZO14" s="1"/>
      <c r="PZP14" s="1"/>
      <c r="PZQ14" s="1"/>
      <c r="PZR14" s="1"/>
      <c r="PZS14" s="1"/>
      <c r="PZT14" s="1"/>
      <c r="PZU14" s="1"/>
      <c r="PZV14" s="1"/>
      <c r="PZW14" s="1"/>
      <c r="PZX14" s="1"/>
      <c r="PZY14" s="1"/>
      <c r="PZZ14" s="1"/>
      <c r="QAA14" s="1"/>
      <c r="QAB14" s="1"/>
      <c r="QAC14" s="1"/>
      <c r="QAD14" s="1"/>
      <c r="QAE14" s="1"/>
      <c r="QAF14" s="1"/>
      <c r="QAG14" s="1"/>
      <c r="QAH14" s="1"/>
      <c r="QAI14" s="1"/>
      <c r="QAJ14" s="1"/>
      <c r="QAK14" s="1"/>
      <c r="QAL14" s="1"/>
      <c r="QAM14" s="1"/>
      <c r="QAN14" s="1"/>
      <c r="QAO14" s="1"/>
      <c r="QAP14" s="1"/>
      <c r="QAQ14" s="1"/>
      <c r="QAR14" s="1"/>
      <c r="QAS14" s="1"/>
      <c r="QAT14" s="1"/>
      <c r="QAU14" s="1"/>
      <c r="QAV14" s="1"/>
      <c r="QAW14" s="1"/>
      <c r="QAX14" s="1"/>
      <c r="QAY14" s="1"/>
      <c r="QAZ14" s="1"/>
      <c r="QBA14" s="1"/>
      <c r="QBB14" s="1"/>
      <c r="QBC14" s="1"/>
      <c r="QBD14" s="1"/>
      <c r="QBE14" s="1"/>
      <c r="QBF14" s="1"/>
      <c r="QBG14" s="1"/>
      <c r="QBH14" s="1"/>
      <c r="QBI14" s="1"/>
      <c r="QBJ14" s="1"/>
      <c r="QBK14" s="1"/>
      <c r="QBL14" s="1"/>
      <c r="QBM14" s="1"/>
      <c r="QBN14" s="1"/>
      <c r="QBO14" s="1"/>
      <c r="QBP14" s="1"/>
      <c r="QBQ14" s="1"/>
      <c r="QBR14" s="1"/>
      <c r="QBS14" s="1"/>
      <c r="QBT14" s="1"/>
      <c r="QBU14" s="1"/>
      <c r="QBV14" s="1"/>
      <c r="QBW14" s="1"/>
      <c r="QBX14" s="1"/>
      <c r="QBY14" s="1"/>
      <c r="QBZ14" s="1"/>
      <c r="QCA14" s="1"/>
      <c r="QCB14" s="1"/>
      <c r="QCC14" s="1"/>
      <c r="QCD14" s="1"/>
      <c r="QCE14" s="1"/>
      <c r="QCF14" s="1"/>
      <c r="QCG14" s="1"/>
      <c r="QCH14" s="1"/>
      <c r="QCI14" s="1"/>
      <c r="QCJ14" s="1"/>
      <c r="QCK14" s="1"/>
      <c r="QCL14" s="1"/>
      <c r="QCM14" s="1"/>
      <c r="QCN14" s="1"/>
      <c r="QCO14" s="1"/>
      <c r="QCP14" s="1"/>
      <c r="QCQ14" s="1"/>
      <c r="QCR14" s="1"/>
      <c r="QCS14" s="1"/>
      <c r="QCT14" s="1"/>
      <c r="QCU14" s="1"/>
      <c r="QCV14" s="1"/>
      <c r="QCW14" s="1"/>
      <c r="QCX14" s="1"/>
      <c r="QCY14" s="1"/>
      <c r="QCZ14" s="1"/>
      <c r="QDA14" s="1"/>
      <c r="QDB14" s="1"/>
      <c r="QDC14" s="1"/>
      <c r="QDD14" s="1"/>
      <c r="QDE14" s="1"/>
      <c r="QDF14" s="1"/>
      <c r="QDG14" s="1"/>
      <c r="QDH14" s="1"/>
      <c r="QDI14" s="1"/>
      <c r="QDJ14" s="1"/>
      <c r="QDK14" s="1"/>
      <c r="QDL14" s="1"/>
      <c r="QDM14" s="1"/>
      <c r="QDN14" s="1"/>
      <c r="QDO14" s="1"/>
      <c r="QDP14" s="1"/>
      <c r="QDQ14" s="1"/>
      <c r="QDR14" s="1"/>
      <c r="QDS14" s="1"/>
      <c r="QDT14" s="1"/>
      <c r="QDU14" s="1"/>
      <c r="QDV14" s="1"/>
      <c r="QDW14" s="1"/>
      <c r="QDX14" s="1"/>
      <c r="QDY14" s="1"/>
      <c r="QDZ14" s="1"/>
      <c r="QEA14" s="1"/>
      <c r="QEB14" s="1"/>
      <c r="QEC14" s="1"/>
      <c r="QED14" s="1"/>
      <c r="QEE14" s="1"/>
      <c r="QEF14" s="1"/>
      <c r="QEG14" s="1"/>
      <c r="QEH14" s="1"/>
      <c r="QEI14" s="1"/>
      <c r="QEJ14" s="1"/>
      <c r="QEK14" s="1"/>
      <c r="QEL14" s="1"/>
      <c r="QEM14" s="1"/>
      <c r="QEN14" s="1"/>
      <c r="QEO14" s="1"/>
      <c r="QEP14" s="1"/>
      <c r="QEQ14" s="1"/>
      <c r="QER14" s="1"/>
      <c r="QES14" s="1"/>
      <c r="QET14" s="1"/>
      <c r="QEU14" s="1"/>
      <c r="QEV14" s="1"/>
      <c r="QEW14" s="1"/>
      <c r="QEX14" s="1"/>
      <c r="QEY14" s="1"/>
      <c r="QEZ14" s="1"/>
      <c r="QFA14" s="1"/>
      <c r="QFB14" s="1"/>
      <c r="QFC14" s="1"/>
      <c r="QFD14" s="1"/>
      <c r="QFE14" s="1"/>
      <c r="QFF14" s="1"/>
      <c r="QFG14" s="1"/>
      <c r="QFH14" s="1"/>
      <c r="QFI14" s="1"/>
      <c r="QFJ14" s="1"/>
      <c r="QFK14" s="1"/>
      <c r="QFL14" s="1"/>
      <c r="QFM14" s="1"/>
      <c r="QFN14" s="1"/>
      <c r="QFO14" s="1"/>
      <c r="QFP14" s="1"/>
      <c r="QFQ14" s="1"/>
      <c r="QFR14" s="1"/>
      <c r="QFS14" s="1"/>
      <c r="QFT14" s="1"/>
      <c r="QFU14" s="1"/>
      <c r="QFV14" s="1"/>
      <c r="QFW14" s="1"/>
      <c r="QFX14" s="1"/>
      <c r="QFY14" s="1"/>
      <c r="QFZ14" s="1"/>
      <c r="QGA14" s="1"/>
      <c r="QGB14" s="1"/>
      <c r="QGC14" s="1"/>
      <c r="QGD14" s="1"/>
      <c r="QGE14" s="1"/>
      <c r="QGF14" s="1"/>
      <c r="QGG14" s="1"/>
      <c r="QGH14" s="1"/>
      <c r="QGI14" s="1"/>
      <c r="QGJ14" s="1"/>
      <c r="QGK14" s="1"/>
      <c r="QGL14" s="1"/>
      <c r="QGM14" s="1"/>
      <c r="QGN14" s="1"/>
      <c r="QGO14" s="1"/>
      <c r="QGP14" s="1"/>
      <c r="QGQ14" s="1"/>
      <c r="QGR14" s="1"/>
      <c r="QGS14" s="1"/>
      <c r="QGT14" s="1"/>
      <c r="QGU14" s="1"/>
      <c r="QGV14" s="1"/>
      <c r="QGW14" s="1"/>
      <c r="QGX14" s="1"/>
      <c r="QGY14" s="1"/>
      <c r="QGZ14" s="1"/>
      <c r="QHA14" s="1"/>
      <c r="QHB14" s="1"/>
      <c r="QHC14" s="1"/>
      <c r="QHD14" s="1"/>
      <c r="QHE14" s="1"/>
      <c r="QHF14" s="1"/>
      <c r="QHG14" s="1"/>
      <c r="QHH14" s="1"/>
      <c r="QHI14" s="1"/>
      <c r="QHJ14" s="1"/>
      <c r="QHK14" s="1"/>
      <c r="QHL14" s="1"/>
      <c r="QHM14" s="1"/>
      <c r="QHN14" s="1"/>
      <c r="QHO14" s="1"/>
      <c r="QHP14" s="1"/>
      <c r="QHQ14" s="1"/>
      <c r="QHR14" s="1"/>
      <c r="QHS14" s="1"/>
      <c r="QHT14" s="1"/>
      <c r="QHU14" s="1"/>
      <c r="QHV14" s="1"/>
      <c r="QHW14" s="1"/>
      <c r="QHX14" s="1"/>
      <c r="QHY14" s="1"/>
      <c r="QHZ14" s="1"/>
      <c r="QIA14" s="1"/>
      <c r="QIB14" s="1"/>
      <c r="QIC14" s="1"/>
      <c r="QID14" s="1"/>
      <c r="QIE14" s="1"/>
      <c r="QIF14" s="1"/>
      <c r="QIG14" s="1"/>
      <c r="QIH14" s="1"/>
      <c r="QII14" s="1"/>
      <c r="QIJ14" s="1"/>
      <c r="QIK14" s="1"/>
      <c r="QIL14" s="1"/>
      <c r="QIM14" s="1"/>
      <c r="QIN14" s="1"/>
      <c r="QIO14" s="1"/>
      <c r="QIP14" s="1"/>
      <c r="QIQ14" s="1"/>
      <c r="QIR14" s="1"/>
      <c r="QIS14" s="1"/>
      <c r="QIT14" s="1"/>
      <c r="QIU14" s="1"/>
      <c r="QIV14" s="1"/>
      <c r="QIW14" s="1"/>
      <c r="QIX14" s="1"/>
      <c r="QIY14" s="1"/>
      <c r="QIZ14" s="1"/>
      <c r="QJA14" s="1"/>
      <c r="QJB14" s="1"/>
      <c r="QJC14" s="1"/>
      <c r="QJD14" s="1"/>
      <c r="QJE14" s="1"/>
      <c r="QJF14" s="1"/>
      <c r="QJG14" s="1"/>
      <c r="QJH14" s="1"/>
      <c r="QJI14" s="1"/>
      <c r="QJJ14" s="1"/>
      <c r="QJK14" s="1"/>
      <c r="QJL14" s="1"/>
      <c r="QJM14" s="1"/>
      <c r="QJN14" s="1"/>
      <c r="QJO14" s="1"/>
      <c r="QJP14" s="1"/>
      <c r="QJQ14" s="1"/>
      <c r="QJR14" s="1"/>
      <c r="QJS14" s="1"/>
      <c r="QJT14" s="1"/>
      <c r="QJU14" s="1"/>
      <c r="QJV14" s="1"/>
      <c r="QJW14" s="1"/>
      <c r="QJX14" s="1"/>
      <c r="QJY14" s="1"/>
      <c r="QJZ14" s="1"/>
      <c r="QKA14" s="1"/>
      <c r="QKB14" s="1"/>
      <c r="QKC14" s="1"/>
      <c r="QKD14" s="1"/>
      <c r="QKE14" s="1"/>
      <c r="QKF14" s="1"/>
      <c r="QKG14" s="1"/>
      <c r="QKH14" s="1"/>
      <c r="QKI14" s="1"/>
      <c r="QKJ14" s="1"/>
      <c r="QKK14" s="1"/>
      <c r="QKL14" s="1"/>
      <c r="QKM14" s="1"/>
      <c r="QKN14" s="1"/>
      <c r="QKO14" s="1"/>
      <c r="QKP14" s="1"/>
      <c r="QKQ14" s="1"/>
      <c r="QKR14" s="1"/>
      <c r="QKS14" s="1"/>
      <c r="QKT14" s="1"/>
      <c r="QKU14" s="1"/>
      <c r="QKV14" s="1"/>
      <c r="QKW14" s="1"/>
      <c r="QKX14" s="1"/>
      <c r="QKY14" s="1"/>
      <c r="QKZ14" s="1"/>
      <c r="QLA14" s="1"/>
      <c r="QLB14" s="1"/>
      <c r="QLC14" s="1"/>
      <c r="QLD14" s="1"/>
      <c r="QLE14" s="1"/>
      <c r="QLF14" s="1"/>
      <c r="QLG14" s="1"/>
      <c r="QLH14" s="1"/>
      <c r="QLI14" s="1"/>
      <c r="QLJ14" s="1"/>
      <c r="QLK14" s="1"/>
      <c r="QLL14" s="1"/>
      <c r="QLM14" s="1"/>
      <c r="QLN14" s="1"/>
      <c r="QLO14" s="1"/>
      <c r="QLP14" s="1"/>
      <c r="QLQ14" s="1"/>
      <c r="QLR14" s="1"/>
      <c r="QLS14" s="1"/>
      <c r="QLT14" s="1"/>
      <c r="QLU14" s="1"/>
      <c r="QLV14" s="1"/>
      <c r="QLW14" s="1"/>
      <c r="QLX14" s="1"/>
      <c r="QLY14" s="1"/>
      <c r="QLZ14" s="1"/>
      <c r="QMA14" s="1"/>
      <c r="QMB14" s="1"/>
      <c r="QMC14" s="1"/>
      <c r="QMD14" s="1"/>
      <c r="QME14" s="1"/>
      <c r="QMF14" s="1"/>
      <c r="QMG14" s="1"/>
      <c r="QMH14" s="1"/>
      <c r="QMI14" s="1"/>
      <c r="QMJ14" s="1"/>
      <c r="QMK14" s="1"/>
      <c r="QML14" s="1"/>
      <c r="QMM14" s="1"/>
      <c r="QMN14" s="1"/>
      <c r="QMO14" s="1"/>
      <c r="QMP14" s="1"/>
      <c r="QMQ14" s="1"/>
      <c r="QMR14" s="1"/>
      <c r="QMS14" s="1"/>
      <c r="QMT14" s="1"/>
      <c r="QMU14" s="1"/>
      <c r="QMV14" s="1"/>
      <c r="QMW14" s="1"/>
      <c r="QMX14" s="1"/>
      <c r="QMY14" s="1"/>
      <c r="QMZ14" s="1"/>
      <c r="QNA14" s="1"/>
      <c r="QNB14" s="1"/>
      <c r="QNC14" s="1"/>
      <c r="QND14" s="1"/>
      <c r="QNE14" s="1"/>
      <c r="QNF14" s="1"/>
      <c r="QNG14" s="1"/>
      <c r="QNH14" s="1"/>
      <c r="QNI14" s="1"/>
      <c r="QNJ14" s="1"/>
      <c r="QNK14" s="1"/>
      <c r="QNL14" s="1"/>
      <c r="QNM14" s="1"/>
      <c r="QNN14" s="1"/>
      <c r="QNO14" s="1"/>
      <c r="QNP14" s="1"/>
      <c r="QNQ14" s="1"/>
      <c r="QNR14" s="1"/>
      <c r="QNS14" s="1"/>
      <c r="QNT14" s="1"/>
      <c r="QNU14" s="1"/>
      <c r="QNV14" s="1"/>
      <c r="QNW14" s="1"/>
      <c r="QNX14" s="1"/>
      <c r="QNY14" s="1"/>
      <c r="QNZ14" s="1"/>
      <c r="QOA14" s="1"/>
      <c r="QOB14" s="1"/>
      <c r="QOC14" s="1"/>
      <c r="QOD14" s="1"/>
      <c r="QOE14" s="1"/>
      <c r="QOF14" s="1"/>
      <c r="QOG14" s="1"/>
      <c r="QOH14" s="1"/>
      <c r="QOI14" s="1"/>
      <c r="QOJ14" s="1"/>
      <c r="QOK14" s="1"/>
      <c r="QOL14" s="1"/>
      <c r="QOM14" s="1"/>
      <c r="QON14" s="1"/>
      <c r="QOO14" s="1"/>
      <c r="QOP14" s="1"/>
      <c r="QOQ14" s="1"/>
      <c r="QOR14" s="1"/>
      <c r="QOS14" s="1"/>
      <c r="QOT14" s="1"/>
      <c r="QOU14" s="1"/>
      <c r="QOV14" s="1"/>
      <c r="QOW14" s="1"/>
      <c r="QOX14" s="1"/>
      <c r="QOY14" s="1"/>
      <c r="QOZ14" s="1"/>
      <c r="QPA14" s="1"/>
      <c r="QPB14" s="1"/>
      <c r="QPC14" s="1"/>
      <c r="QPD14" s="1"/>
      <c r="QPE14" s="1"/>
      <c r="QPF14" s="1"/>
      <c r="QPG14" s="1"/>
      <c r="QPH14" s="1"/>
      <c r="QPI14" s="1"/>
      <c r="QPJ14" s="1"/>
      <c r="QPK14" s="1"/>
      <c r="QPL14" s="1"/>
      <c r="QPM14" s="1"/>
      <c r="QPN14" s="1"/>
      <c r="QPO14" s="1"/>
      <c r="QPP14" s="1"/>
      <c r="QPQ14" s="1"/>
      <c r="QPR14" s="1"/>
      <c r="QPS14" s="1"/>
      <c r="QPT14" s="1"/>
      <c r="QPU14" s="1"/>
      <c r="QPV14" s="1"/>
      <c r="QPW14" s="1"/>
      <c r="QPX14" s="1"/>
      <c r="QPY14" s="1"/>
      <c r="QPZ14" s="1"/>
      <c r="QQA14" s="1"/>
      <c r="QQB14" s="1"/>
      <c r="QQC14" s="1"/>
      <c r="QQD14" s="1"/>
      <c r="QQE14" s="1"/>
      <c r="QQF14" s="1"/>
      <c r="QQG14" s="1"/>
      <c r="QQH14" s="1"/>
      <c r="QQI14" s="1"/>
      <c r="QQJ14" s="1"/>
      <c r="QQK14" s="1"/>
      <c r="QQL14" s="1"/>
      <c r="QQM14" s="1"/>
      <c r="QQN14" s="1"/>
      <c r="QQO14" s="1"/>
      <c r="QQP14" s="1"/>
      <c r="QQQ14" s="1"/>
      <c r="QQR14" s="1"/>
      <c r="QQS14" s="1"/>
      <c r="QQT14" s="1"/>
      <c r="QQU14" s="1"/>
      <c r="QQV14" s="1"/>
      <c r="QQW14" s="1"/>
      <c r="QQX14" s="1"/>
      <c r="QQY14" s="1"/>
      <c r="QQZ14" s="1"/>
      <c r="QRA14" s="1"/>
      <c r="QRB14" s="1"/>
      <c r="QRC14" s="1"/>
      <c r="QRD14" s="1"/>
      <c r="QRE14" s="1"/>
      <c r="QRF14" s="1"/>
      <c r="QRG14" s="1"/>
      <c r="QRH14" s="1"/>
      <c r="QRI14" s="1"/>
      <c r="QRJ14" s="1"/>
      <c r="QRK14" s="1"/>
      <c r="QRL14" s="1"/>
      <c r="QRM14" s="1"/>
      <c r="QRN14" s="1"/>
      <c r="QRO14" s="1"/>
      <c r="QRP14" s="1"/>
      <c r="QRQ14" s="1"/>
      <c r="QRR14" s="1"/>
      <c r="QRS14" s="1"/>
      <c r="QRT14" s="1"/>
      <c r="QRU14" s="1"/>
      <c r="QRV14" s="1"/>
      <c r="QRW14" s="1"/>
      <c r="QRX14" s="1"/>
      <c r="QRY14" s="1"/>
      <c r="QRZ14" s="1"/>
      <c r="QSA14" s="1"/>
      <c r="QSB14" s="1"/>
      <c r="QSC14" s="1"/>
      <c r="QSD14" s="1"/>
      <c r="QSE14" s="1"/>
      <c r="QSF14" s="1"/>
      <c r="QSG14" s="1"/>
      <c r="QSH14" s="1"/>
      <c r="QSI14" s="1"/>
      <c r="QSJ14" s="1"/>
      <c r="QSK14" s="1"/>
      <c r="QSL14" s="1"/>
      <c r="QSM14" s="1"/>
      <c r="QSN14" s="1"/>
      <c r="QSO14" s="1"/>
      <c r="QSP14" s="1"/>
      <c r="QSQ14" s="1"/>
      <c r="QSR14" s="1"/>
      <c r="QSS14" s="1"/>
      <c r="QST14" s="1"/>
      <c r="QSU14" s="1"/>
      <c r="QSV14" s="1"/>
      <c r="QSW14" s="1"/>
      <c r="QSX14" s="1"/>
      <c r="QSY14" s="1"/>
      <c r="QSZ14" s="1"/>
      <c r="QTA14" s="1"/>
      <c r="QTB14" s="1"/>
      <c r="QTC14" s="1"/>
      <c r="QTD14" s="1"/>
      <c r="QTE14" s="1"/>
      <c r="QTF14" s="1"/>
      <c r="QTG14" s="1"/>
      <c r="QTH14" s="1"/>
      <c r="QTI14" s="1"/>
      <c r="QTJ14" s="1"/>
      <c r="QTK14" s="1"/>
      <c r="QTL14" s="1"/>
      <c r="QTM14" s="1"/>
      <c r="QTN14" s="1"/>
      <c r="QTO14" s="1"/>
      <c r="QTP14" s="1"/>
      <c r="QTQ14" s="1"/>
      <c r="QTR14" s="1"/>
      <c r="QTS14" s="1"/>
      <c r="QTT14" s="1"/>
      <c r="QTU14" s="1"/>
      <c r="QTV14" s="1"/>
      <c r="QTW14" s="1"/>
      <c r="QTX14" s="1"/>
      <c r="QTY14" s="1"/>
      <c r="QTZ14" s="1"/>
      <c r="QUA14" s="1"/>
      <c r="QUB14" s="1"/>
      <c r="QUC14" s="1"/>
      <c r="QUD14" s="1"/>
      <c r="QUE14" s="1"/>
      <c r="QUF14" s="1"/>
      <c r="QUG14" s="1"/>
      <c r="QUH14" s="1"/>
      <c r="QUI14" s="1"/>
      <c r="QUJ14" s="1"/>
      <c r="QUK14" s="1"/>
      <c r="QUL14" s="1"/>
      <c r="QUM14" s="1"/>
      <c r="QUN14" s="1"/>
      <c r="QUO14" s="1"/>
      <c r="QUP14" s="1"/>
      <c r="QUQ14" s="1"/>
      <c r="QUR14" s="1"/>
      <c r="QUS14" s="1"/>
      <c r="QUT14" s="1"/>
      <c r="QUU14" s="1"/>
      <c r="QUV14" s="1"/>
      <c r="QUW14" s="1"/>
      <c r="QUX14" s="1"/>
      <c r="QUY14" s="1"/>
      <c r="QUZ14" s="1"/>
      <c r="QVA14" s="1"/>
      <c r="QVB14" s="1"/>
      <c r="QVC14" s="1"/>
      <c r="QVD14" s="1"/>
      <c r="QVE14" s="1"/>
      <c r="QVF14" s="1"/>
      <c r="QVG14" s="1"/>
      <c r="QVH14" s="1"/>
      <c r="QVI14" s="1"/>
      <c r="QVJ14" s="1"/>
      <c r="QVK14" s="1"/>
      <c r="QVL14" s="1"/>
      <c r="QVM14" s="1"/>
      <c r="QVN14" s="1"/>
      <c r="QVO14" s="1"/>
      <c r="QVP14" s="1"/>
      <c r="QVQ14" s="1"/>
      <c r="QVR14" s="1"/>
      <c r="QVS14" s="1"/>
      <c r="QVT14" s="1"/>
      <c r="QVU14" s="1"/>
      <c r="QVV14" s="1"/>
      <c r="QVW14" s="1"/>
      <c r="QVX14" s="1"/>
      <c r="QVY14" s="1"/>
      <c r="QVZ14" s="1"/>
      <c r="QWA14" s="1"/>
      <c r="QWB14" s="1"/>
      <c r="QWC14" s="1"/>
      <c r="QWD14" s="1"/>
      <c r="QWE14" s="1"/>
      <c r="QWF14" s="1"/>
      <c r="QWG14" s="1"/>
      <c r="QWH14" s="1"/>
      <c r="QWI14" s="1"/>
      <c r="QWJ14" s="1"/>
      <c r="QWK14" s="1"/>
      <c r="QWL14" s="1"/>
      <c r="QWM14" s="1"/>
      <c r="QWN14" s="1"/>
      <c r="QWO14" s="1"/>
      <c r="QWP14" s="1"/>
      <c r="QWQ14" s="1"/>
      <c r="QWR14" s="1"/>
      <c r="QWS14" s="1"/>
      <c r="QWT14" s="1"/>
      <c r="QWU14" s="1"/>
      <c r="QWV14" s="1"/>
      <c r="QWW14" s="1"/>
      <c r="QWX14" s="1"/>
      <c r="QWY14" s="1"/>
      <c r="QWZ14" s="1"/>
      <c r="QXA14" s="1"/>
      <c r="QXB14" s="1"/>
      <c r="QXC14" s="1"/>
      <c r="QXD14" s="1"/>
      <c r="QXE14" s="1"/>
      <c r="QXF14" s="1"/>
      <c r="QXG14" s="1"/>
      <c r="QXH14" s="1"/>
      <c r="QXI14" s="1"/>
      <c r="QXJ14" s="1"/>
      <c r="QXK14" s="1"/>
      <c r="QXL14" s="1"/>
      <c r="QXM14" s="1"/>
      <c r="QXN14" s="1"/>
      <c r="QXO14" s="1"/>
      <c r="QXP14" s="1"/>
      <c r="QXQ14" s="1"/>
      <c r="QXR14" s="1"/>
      <c r="QXS14" s="1"/>
      <c r="QXT14" s="1"/>
      <c r="QXU14" s="1"/>
      <c r="QXV14" s="1"/>
      <c r="QXW14" s="1"/>
      <c r="QXX14" s="1"/>
      <c r="QXY14" s="1"/>
      <c r="QXZ14" s="1"/>
      <c r="QYA14" s="1"/>
      <c r="QYB14" s="1"/>
      <c r="QYC14" s="1"/>
      <c r="QYD14" s="1"/>
      <c r="QYE14" s="1"/>
      <c r="QYF14" s="1"/>
      <c r="QYG14" s="1"/>
      <c r="QYH14" s="1"/>
      <c r="QYI14" s="1"/>
      <c r="QYJ14" s="1"/>
      <c r="QYK14" s="1"/>
      <c r="QYL14" s="1"/>
      <c r="QYM14" s="1"/>
      <c r="QYN14" s="1"/>
      <c r="QYO14" s="1"/>
      <c r="QYP14" s="1"/>
      <c r="QYQ14" s="1"/>
      <c r="QYR14" s="1"/>
      <c r="QYS14" s="1"/>
      <c r="QYT14" s="1"/>
      <c r="QYU14" s="1"/>
      <c r="QYV14" s="1"/>
      <c r="QYW14" s="1"/>
      <c r="QYX14" s="1"/>
      <c r="QYY14" s="1"/>
      <c r="QYZ14" s="1"/>
      <c r="QZA14" s="1"/>
      <c r="QZB14" s="1"/>
      <c r="QZC14" s="1"/>
      <c r="QZD14" s="1"/>
      <c r="QZE14" s="1"/>
      <c r="QZF14" s="1"/>
      <c r="QZG14" s="1"/>
      <c r="QZH14" s="1"/>
      <c r="QZI14" s="1"/>
      <c r="QZJ14" s="1"/>
      <c r="QZK14" s="1"/>
      <c r="QZL14" s="1"/>
      <c r="QZM14" s="1"/>
      <c r="QZN14" s="1"/>
      <c r="QZO14" s="1"/>
      <c r="QZP14" s="1"/>
      <c r="QZQ14" s="1"/>
      <c r="QZR14" s="1"/>
      <c r="QZS14" s="1"/>
      <c r="QZT14" s="1"/>
      <c r="QZU14" s="1"/>
      <c r="QZV14" s="1"/>
      <c r="QZW14" s="1"/>
      <c r="QZX14" s="1"/>
      <c r="QZY14" s="1"/>
      <c r="QZZ14" s="1"/>
      <c r="RAA14" s="1"/>
      <c r="RAB14" s="1"/>
      <c r="RAC14" s="1"/>
      <c r="RAD14" s="1"/>
      <c r="RAE14" s="1"/>
      <c r="RAF14" s="1"/>
      <c r="RAG14" s="1"/>
      <c r="RAH14" s="1"/>
      <c r="RAI14" s="1"/>
      <c r="RAJ14" s="1"/>
      <c r="RAK14" s="1"/>
      <c r="RAL14" s="1"/>
      <c r="RAM14" s="1"/>
      <c r="RAN14" s="1"/>
      <c r="RAO14" s="1"/>
      <c r="RAP14" s="1"/>
      <c r="RAQ14" s="1"/>
      <c r="RAR14" s="1"/>
      <c r="RAS14" s="1"/>
      <c r="RAT14" s="1"/>
      <c r="RAU14" s="1"/>
      <c r="RAV14" s="1"/>
      <c r="RAW14" s="1"/>
      <c r="RAX14" s="1"/>
      <c r="RAY14" s="1"/>
      <c r="RAZ14" s="1"/>
      <c r="RBA14" s="1"/>
      <c r="RBB14" s="1"/>
      <c r="RBC14" s="1"/>
      <c r="RBD14" s="1"/>
      <c r="RBE14" s="1"/>
      <c r="RBF14" s="1"/>
      <c r="RBG14" s="1"/>
      <c r="RBH14" s="1"/>
      <c r="RBI14" s="1"/>
      <c r="RBJ14" s="1"/>
      <c r="RBK14" s="1"/>
      <c r="RBL14" s="1"/>
      <c r="RBM14" s="1"/>
      <c r="RBN14" s="1"/>
      <c r="RBO14" s="1"/>
      <c r="RBP14" s="1"/>
      <c r="RBQ14" s="1"/>
      <c r="RBR14" s="1"/>
      <c r="RBS14" s="1"/>
      <c r="RBT14" s="1"/>
      <c r="RBU14" s="1"/>
      <c r="RBV14" s="1"/>
      <c r="RBW14" s="1"/>
      <c r="RBX14" s="1"/>
      <c r="RBY14" s="1"/>
      <c r="RBZ14" s="1"/>
      <c r="RCA14" s="1"/>
      <c r="RCB14" s="1"/>
      <c r="RCC14" s="1"/>
      <c r="RCD14" s="1"/>
      <c r="RCE14" s="1"/>
      <c r="RCF14" s="1"/>
      <c r="RCG14" s="1"/>
      <c r="RCH14" s="1"/>
      <c r="RCI14" s="1"/>
      <c r="RCJ14" s="1"/>
      <c r="RCK14" s="1"/>
      <c r="RCL14" s="1"/>
      <c r="RCM14" s="1"/>
      <c r="RCN14" s="1"/>
      <c r="RCO14" s="1"/>
      <c r="RCP14" s="1"/>
      <c r="RCQ14" s="1"/>
      <c r="RCR14" s="1"/>
      <c r="RCS14" s="1"/>
      <c r="RCT14" s="1"/>
      <c r="RCU14" s="1"/>
      <c r="RCV14" s="1"/>
      <c r="RCW14" s="1"/>
      <c r="RCX14" s="1"/>
      <c r="RCY14" s="1"/>
      <c r="RCZ14" s="1"/>
      <c r="RDA14" s="1"/>
      <c r="RDB14" s="1"/>
      <c r="RDC14" s="1"/>
      <c r="RDD14" s="1"/>
      <c r="RDE14" s="1"/>
      <c r="RDF14" s="1"/>
      <c r="RDG14" s="1"/>
      <c r="RDH14" s="1"/>
      <c r="RDI14" s="1"/>
      <c r="RDJ14" s="1"/>
      <c r="RDK14" s="1"/>
      <c r="RDL14" s="1"/>
      <c r="RDM14" s="1"/>
      <c r="RDN14" s="1"/>
      <c r="RDO14" s="1"/>
      <c r="RDP14" s="1"/>
      <c r="RDQ14" s="1"/>
      <c r="RDR14" s="1"/>
      <c r="RDS14" s="1"/>
      <c r="RDT14" s="1"/>
      <c r="RDU14" s="1"/>
      <c r="RDV14" s="1"/>
      <c r="RDW14" s="1"/>
      <c r="RDX14" s="1"/>
      <c r="RDY14" s="1"/>
      <c r="RDZ14" s="1"/>
      <c r="REA14" s="1"/>
      <c r="REB14" s="1"/>
      <c r="REC14" s="1"/>
      <c r="RED14" s="1"/>
      <c r="REE14" s="1"/>
      <c r="REF14" s="1"/>
      <c r="REG14" s="1"/>
      <c r="REH14" s="1"/>
      <c r="REI14" s="1"/>
      <c r="REJ14" s="1"/>
      <c r="REK14" s="1"/>
      <c r="REL14" s="1"/>
      <c r="REM14" s="1"/>
      <c r="REN14" s="1"/>
      <c r="REO14" s="1"/>
      <c r="REP14" s="1"/>
      <c r="REQ14" s="1"/>
      <c r="RER14" s="1"/>
      <c r="RES14" s="1"/>
      <c r="RET14" s="1"/>
      <c r="REU14" s="1"/>
      <c r="REV14" s="1"/>
      <c r="REW14" s="1"/>
      <c r="REX14" s="1"/>
      <c r="REY14" s="1"/>
      <c r="REZ14" s="1"/>
      <c r="RFA14" s="1"/>
      <c r="RFB14" s="1"/>
      <c r="RFC14" s="1"/>
      <c r="RFD14" s="1"/>
      <c r="RFE14" s="1"/>
      <c r="RFF14" s="1"/>
      <c r="RFG14" s="1"/>
      <c r="RFH14" s="1"/>
      <c r="RFI14" s="1"/>
      <c r="RFJ14" s="1"/>
      <c r="RFK14" s="1"/>
      <c r="RFL14" s="1"/>
      <c r="RFM14" s="1"/>
      <c r="RFN14" s="1"/>
      <c r="RFO14" s="1"/>
      <c r="RFP14" s="1"/>
      <c r="RFQ14" s="1"/>
      <c r="RFR14" s="1"/>
      <c r="RFS14" s="1"/>
      <c r="RFT14" s="1"/>
      <c r="RFU14" s="1"/>
      <c r="RFV14" s="1"/>
      <c r="RFW14" s="1"/>
      <c r="RFX14" s="1"/>
      <c r="RFY14" s="1"/>
      <c r="RFZ14" s="1"/>
      <c r="RGA14" s="1"/>
      <c r="RGB14" s="1"/>
      <c r="RGC14" s="1"/>
      <c r="RGD14" s="1"/>
      <c r="RGE14" s="1"/>
      <c r="RGF14" s="1"/>
      <c r="RGG14" s="1"/>
      <c r="RGH14" s="1"/>
      <c r="RGI14" s="1"/>
      <c r="RGJ14" s="1"/>
      <c r="RGK14" s="1"/>
      <c r="RGL14" s="1"/>
      <c r="RGM14" s="1"/>
      <c r="RGN14" s="1"/>
      <c r="RGO14" s="1"/>
      <c r="RGP14" s="1"/>
      <c r="RGQ14" s="1"/>
      <c r="RGR14" s="1"/>
      <c r="RGS14" s="1"/>
      <c r="RGT14" s="1"/>
      <c r="RGU14" s="1"/>
      <c r="RGV14" s="1"/>
      <c r="RGW14" s="1"/>
      <c r="RGX14" s="1"/>
      <c r="RGY14" s="1"/>
      <c r="RGZ14" s="1"/>
      <c r="RHA14" s="1"/>
      <c r="RHB14" s="1"/>
      <c r="RHC14" s="1"/>
      <c r="RHD14" s="1"/>
      <c r="RHE14" s="1"/>
      <c r="RHF14" s="1"/>
      <c r="RHG14" s="1"/>
      <c r="RHH14" s="1"/>
      <c r="RHI14" s="1"/>
      <c r="RHJ14" s="1"/>
      <c r="RHK14" s="1"/>
      <c r="RHL14" s="1"/>
      <c r="RHM14" s="1"/>
      <c r="RHN14" s="1"/>
      <c r="RHO14" s="1"/>
      <c r="RHP14" s="1"/>
      <c r="RHQ14" s="1"/>
      <c r="RHR14" s="1"/>
      <c r="RHS14" s="1"/>
      <c r="RHT14" s="1"/>
      <c r="RHU14" s="1"/>
      <c r="RHV14" s="1"/>
      <c r="RHW14" s="1"/>
      <c r="RHX14" s="1"/>
      <c r="RHY14" s="1"/>
      <c r="RHZ14" s="1"/>
      <c r="RIA14" s="1"/>
      <c r="RIB14" s="1"/>
      <c r="RIC14" s="1"/>
      <c r="RID14" s="1"/>
      <c r="RIE14" s="1"/>
      <c r="RIF14" s="1"/>
      <c r="RIG14" s="1"/>
      <c r="RIH14" s="1"/>
      <c r="RII14" s="1"/>
      <c r="RIJ14" s="1"/>
      <c r="RIK14" s="1"/>
      <c r="RIL14" s="1"/>
      <c r="RIM14" s="1"/>
      <c r="RIN14" s="1"/>
      <c r="RIO14" s="1"/>
      <c r="RIP14" s="1"/>
      <c r="RIQ14" s="1"/>
      <c r="RIR14" s="1"/>
      <c r="RIS14" s="1"/>
      <c r="RIT14" s="1"/>
      <c r="RIU14" s="1"/>
      <c r="RIV14" s="1"/>
      <c r="RIW14" s="1"/>
      <c r="RIX14" s="1"/>
      <c r="RIY14" s="1"/>
      <c r="RIZ14" s="1"/>
      <c r="RJA14" s="1"/>
      <c r="RJB14" s="1"/>
      <c r="RJC14" s="1"/>
      <c r="RJD14" s="1"/>
      <c r="RJE14" s="1"/>
      <c r="RJF14" s="1"/>
      <c r="RJG14" s="1"/>
      <c r="RJH14" s="1"/>
      <c r="RJI14" s="1"/>
      <c r="RJJ14" s="1"/>
      <c r="RJK14" s="1"/>
      <c r="RJL14" s="1"/>
      <c r="RJM14" s="1"/>
      <c r="RJN14" s="1"/>
      <c r="RJO14" s="1"/>
      <c r="RJP14" s="1"/>
      <c r="RJQ14" s="1"/>
      <c r="RJR14" s="1"/>
      <c r="RJS14" s="1"/>
      <c r="RJT14" s="1"/>
      <c r="RJU14" s="1"/>
      <c r="RJV14" s="1"/>
      <c r="RJW14" s="1"/>
      <c r="RJX14" s="1"/>
      <c r="RJY14" s="1"/>
      <c r="RJZ14" s="1"/>
      <c r="RKA14" s="1"/>
      <c r="RKB14" s="1"/>
      <c r="RKC14" s="1"/>
      <c r="RKD14" s="1"/>
      <c r="RKE14" s="1"/>
      <c r="RKF14" s="1"/>
      <c r="RKG14" s="1"/>
      <c r="RKH14" s="1"/>
      <c r="RKI14" s="1"/>
      <c r="RKJ14" s="1"/>
      <c r="RKK14" s="1"/>
      <c r="RKL14" s="1"/>
      <c r="RKM14" s="1"/>
      <c r="RKN14" s="1"/>
      <c r="RKO14" s="1"/>
      <c r="RKP14" s="1"/>
      <c r="RKQ14" s="1"/>
      <c r="RKR14" s="1"/>
      <c r="RKS14" s="1"/>
      <c r="RKT14" s="1"/>
      <c r="RKU14" s="1"/>
      <c r="RKV14" s="1"/>
      <c r="RKW14" s="1"/>
      <c r="RKX14" s="1"/>
      <c r="RKY14" s="1"/>
      <c r="RKZ14" s="1"/>
      <c r="RLA14" s="1"/>
      <c r="RLB14" s="1"/>
      <c r="RLC14" s="1"/>
      <c r="RLD14" s="1"/>
      <c r="RLE14" s="1"/>
      <c r="RLF14" s="1"/>
      <c r="RLG14" s="1"/>
      <c r="RLH14" s="1"/>
      <c r="RLI14" s="1"/>
      <c r="RLJ14" s="1"/>
      <c r="RLK14" s="1"/>
      <c r="RLL14" s="1"/>
      <c r="RLM14" s="1"/>
      <c r="RLN14" s="1"/>
      <c r="RLO14" s="1"/>
      <c r="RLP14" s="1"/>
      <c r="RLQ14" s="1"/>
      <c r="RLR14" s="1"/>
      <c r="RLS14" s="1"/>
      <c r="RLT14" s="1"/>
      <c r="RLU14" s="1"/>
      <c r="RLV14" s="1"/>
      <c r="RLW14" s="1"/>
      <c r="RLX14" s="1"/>
      <c r="RLY14" s="1"/>
      <c r="RLZ14" s="1"/>
      <c r="RMA14" s="1"/>
      <c r="RMB14" s="1"/>
      <c r="RMC14" s="1"/>
      <c r="RMD14" s="1"/>
      <c r="RME14" s="1"/>
      <c r="RMF14" s="1"/>
      <c r="RMG14" s="1"/>
      <c r="RMH14" s="1"/>
      <c r="RMI14" s="1"/>
      <c r="RMJ14" s="1"/>
      <c r="RMK14" s="1"/>
      <c r="RML14" s="1"/>
      <c r="RMM14" s="1"/>
      <c r="RMN14" s="1"/>
      <c r="RMO14" s="1"/>
      <c r="RMP14" s="1"/>
      <c r="RMQ14" s="1"/>
      <c r="RMR14" s="1"/>
      <c r="RMS14" s="1"/>
      <c r="RMT14" s="1"/>
      <c r="RMU14" s="1"/>
      <c r="RMV14" s="1"/>
      <c r="RMW14" s="1"/>
      <c r="RMX14" s="1"/>
      <c r="RMY14" s="1"/>
      <c r="RMZ14" s="1"/>
      <c r="RNA14" s="1"/>
      <c r="RNB14" s="1"/>
      <c r="RNC14" s="1"/>
      <c r="RND14" s="1"/>
      <c r="RNE14" s="1"/>
      <c r="RNF14" s="1"/>
      <c r="RNG14" s="1"/>
      <c r="RNH14" s="1"/>
      <c r="RNI14" s="1"/>
      <c r="RNJ14" s="1"/>
      <c r="RNK14" s="1"/>
      <c r="RNL14" s="1"/>
      <c r="RNM14" s="1"/>
      <c r="RNN14" s="1"/>
      <c r="RNO14" s="1"/>
      <c r="RNP14" s="1"/>
      <c r="RNQ14" s="1"/>
      <c r="RNR14" s="1"/>
      <c r="RNS14" s="1"/>
      <c r="RNT14" s="1"/>
      <c r="RNU14" s="1"/>
      <c r="RNV14" s="1"/>
      <c r="RNW14" s="1"/>
      <c r="RNX14" s="1"/>
      <c r="RNY14" s="1"/>
      <c r="RNZ14" s="1"/>
      <c r="ROA14" s="1"/>
      <c r="ROB14" s="1"/>
      <c r="ROC14" s="1"/>
      <c r="ROD14" s="1"/>
      <c r="ROE14" s="1"/>
      <c r="ROF14" s="1"/>
      <c r="ROG14" s="1"/>
      <c r="ROH14" s="1"/>
      <c r="ROI14" s="1"/>
      <c r="ROJ14" s="1"/>
      <c r="ROK14" s="1"/>
      <c r="ROL14" s="1"/>
      <c r="ROM14" s="1"/>
      <c r="RON14" s="1"/>
      <c r="ROO14" s="1"/>
      <c r="ROP14" s="1"/>
      <c r="ROQ14" s="1"/>
      <c r="ROR14" s="1"/>
      <c r="ROS14" s="1"/>
      <c r="ROT14" s="1"/>
      <c r="ROU14" s="1"/>
      <c r="ROV14" s="1"/>
      <c r="ROW14" s="1"/>
      <c r="ROX14" s="1"/>
      <c r="ROY14" s="1"/>
      <c r="ROZ14" s="1"/>
      <c r="RPA14" s="1"/>
      <c r="RPB14" s="1"/>
      <c r="RPC14" s="1"/>
      <c r="RPD14" s="1"/>
      <c r="RPE14" s="1"/>
      <c r="RPF14" s="1"/>
      <c r="RPG14" s="1"/>
      <c r="RPH14" s="1"/>
      <c r="RPI14" s="1"/>
      <c r="RPJ14" s="1"/>
      <c r="RPK14" s="1"/>
      <c r="RPL14" s="1"/>
      <c r="RPM14" s="1"/>
      <c r="RPN14" s="1"/>
      <c r="RPO14" s="1"/>
      <c r="RPP14" s="1"/>
      <c r="RPQ14" s="1"/>
      <c r="RPR14" s="1"/>
      <c r="RPS14" s="1"/>
      <c r="RPT14" s="1"/>
      <c r="RPU14" s="1"/>
      <c r="RPV14" s="1"/>
      <c r="RPW14" s="1"/>
      <c r="RPX14" s="1"/>
      <c r="RPY14" s="1"/>
      <c r="RPZ14" s="1"/>
      <c r="RQA14" s="1"/>
      <c r="RQB14" s="1"/>
      <c r="RQC14" s="1"/>
      <c r="RQD14" s="1"/>
      <c r="RQE14" s="1"/>
      <c r="RQF14" s="1"/>
      <c r="RQG14" s="1"/>
      <c r="RQH14" s="1"/>
      <c r="RQI14" s="1"/>
      <c r="RQJ14" s="1"/>
      <c r="RQK14" s="1"/>
      <c r="RQL14" s="1"/>
      <c r="RQM14" s="1"/>
      <c r="RQN14" s="1"/>
      <c r="RQO14" s="1"/>
      <c r="RQP14" s="1"/>
      <c r="RQQ14" s="1"/>
      <c r="RQR14" s="1"/>
      <c r="RQS14" s="1"/>
      <c r="RQT14" s="1"/>
      <c r="RQU14" s="1"/>
      <c r="RQV14" s="1"/>
      <c r="RQW14" s="1"/>
      <c r="RQX14" s="1"/>
      <c r="RQY14" s="1"/>
      <c r="RQZ14" s="1"/>
      <c r="RRA14" s="1"/>
      <c r="RRB14" s="1"/>
      <c r="RRC14" s="1"/>
      <c r="RRD14" s="1"/>
      <c r="RRE14" s="1"/>
      <c r="RRF14" s="1"/>
      <c r="RRG14" s="1"/>
      <c r="RRH14" s="1"/>
      <c r="RRI14" s="1"/>
      <c r="RRJ14" s="1"/>
      <c r="RRK14" s="1"/>
      <c r="RRL14" s="1"/>
      <c r="RRM14" s="1"/>
      <c r="RRN14" s="1"/>
      <c r="RRO14" s="1"/>
      <c r="RRP14" s="1"/>
      <c r="RRQ14" s="1"/>
      <c r="RRR14" s="1"/>
      <c r="RRS14" s="1"/>
      <c r="RRT14" s="1"/>
      <c r="RRU14" s="1"/>
      <c r="RRV14" s="1"/>
      <c r="RRW14" s="1"/>
      <c r="RRX14" s="1"/>
      <c r="RRY14" s="1"/>
      <c r="RRZ14" s="1"/>
      <c r="RSA14" s="1"/>
      <c r="RSB14" s="1"/>
      <c r="RSC14" s="1"/>
      <c r="RSD14" s="1"/>
      <c r="RSE14" s="1"/>
      <c r="RSF14" s="1"/>
      <c r="RSG14" s="1"/>
      <c r="RSH14" s="1"/>
      <c r="RSI14" s="1"/>
      <c r="RSJ14" s="1"/>
      <c r="RSK14" s="1"/>
      <c r="RSL14" s="1"/>
      <c r="RSM14" s="1"/>
      <c r="RSN14" s="1"/>
      <c r="RSO14" s="1"/>
      <c r="RSP14" s="1"/>
      <c r="RSQ14" s="1"/>
      <c r="RSR14" s="1"/>
      <c r="RSS14" s="1"/>
      <c r="RST14" s="1"/>
      <c r="RSU14" s="1"/>
      <c r="RSV14" s="1"/>
      <c r="RSW14" s="1"/>
      <c r="RSX14" s="1"/>
      <c r="RSY14" s="1"/>
      <c r="RSZ14" s="1"/>
      <c r="RTA14" s="1"/>
      <c r="RTB14" s="1"/>
      <c r="RTC14" s="1"/>
      <c r="RTD14" s="1"/>
      <c r="RTE14" s="1"/>
      <c r="RTF14" s="1"/>
      <c r="RTG14" s="1"/>
      <c r="RTH14" s="1"/>
      <c r="RTI14" s="1"/>
      <c r="RTJ14" s="1"/>
      <c r="RTK14" s="1"/>
      <c r="RTL14" s="1"/>
      <c r="RTM14" s="1"/>
      <c r="RTN14" s="1"/>
      <c r="RTO14" s="1"/>
      <c r="RTP14" s="1"/>
      <c r="RTQ14" s="1"/>
      <c r="RTR14" s="1"/>
      <c r="RTS14" s="1"/>
      <c r="RTT14" s="1"/>
      <c r="RTU14" s="1"/>
      <c r="RTV14" s="1"/>
      <c r="RTW14" s="1"/>
      <c r="RTX14" s="1"/>
      <c r="RTY14" s="1"/>
      <c r="RTZ14" s="1"/>
      <c r="RUA14" s="1"/>
      <c r="RUB14" s="1"/>
      <c r="RUC14" s="1"/>
      <c r="RUD14" s="1"/>
      <c r="RUE14" s="1"/>
      <c r="RUF14" s="1"/>
      <c r="RUG14" s="1"/>
      <c r="RUH14" s="1"/>
      <c r="RUI14" s="1"/>
      <c r="RUJ14" s="1"/>
      <c r="RUK14" s="1"/>
      <c r="RUL14" s="1"/>
      <c r="RUM14" s="1"/>
      <c r="RUN14" s="1"/>
      <c r="RUO14" s="1"/>
      <c r="RUP14" s="1"/>
      <c r="RUQ14" s="1"/>
      <c r="RUR14" s="1"/>
      <c r="RUS14" s="1"/>
      <c r="RUT14" s="1"/>
      <c r="RUU14" s="1"/>
      <c r="RUV14" s="1"/>
      <c r="RUW14" s="1"/>
      <c r="RUX14" s="1"/>
      <c r="RUY14" s="1"/>
      <c r="RUZ14" s="1"/>
      <c r="RVA14" s="1"/>
      <c r="RVB14" s="1"/>
      <c r="RVC14" s="1"/>
      <c r="RVD14" s="1"/>
      <c r="RVE14" s="1"/>
      <c r="RVF14" s="1"/>
      <c r="RVG14" s="1"/>
      <c r="RVH14" s="1"/>
      <c r="RVI14" s="1"/>
      <c r="RVJ14" s="1"/>
      <c r="RVK14" s="1"/>
      <c r="RVL14" s="1"/>
      <c r="RVM14" s="1"/>
      <c r="RVN14" s="1"/>
      <c r="RVO14" s="1"/>
      <c r="RVP14" s="1"/>
      <c r="RVQ14" s="1"/>
      <c r="RVR14" s="1"/>
      <c r="RVS14" s="1"/>
      <c r="RVT14" s="1"/>
      <c r="RVU14" s="1"/>
      <c r="RVV14" s="1"/>
      <c r="RVW14" s="1"/>
      <c r="RVX14" s="1"/>
      <c r="RVY14" s="1"/>
      <c r="RVZ14" s="1"/>
      <c r="RWA14" s="1"/>
      <c r="RWB14" s="1"/>
      <c r="RWC14" s="1"/>
      <c r="RWD14" s="1"/>
      <c r="RWE14" s="1"/>
      <c r="RWF14" s="1"/>
      <c r="RWG14" s="1"/>
      <c r="RWH14" s="1"/>
      <c r="RWI14" s="1"/>
      <c r="RWJ14" s="1"/>
      <c r="RWK14" s="1"/>
      <c r="RWL14" s="1"/>
      <c r="RWM14" s="1"/>
      <c r="RWN14" s="1"/>
      <c r="RWO14" s="1"/>
      <c r="RWP14" s="1"/>
      <c r="RWQ14" s="1"/>
      <c r="RWR14" s="1"/>
      <c r="RWS14" s="1"/>
      <c r="RWT14" s="1"/>
      <c r="RWU14" s="1"/>
      <c r="RWV14" s="1"/>
      <c r="RWW14" s="1"/>
      <c r="RWX14" s="1"/>
      <c r="RWY14" s="1"/>
      <c r="RWZ14" s="1"/>
      <c r="RXA14" s="1"/>
      <c r="RXB14" s="1"/>
      <c r="RXC14" s="1"/>
      <c r="RXD14" s="1"/>
      <c r="RXE14" s="1"/>
      <c r="RXF14" s="1"/>
      <c r="RXG14" s="1"/>
      <c r="RXH14" s="1"/>
      <c r="RXI14" s="1"/>
      <c r="RXJ14" s="1"/>
      <c r="RXK14" s="1"/>
      <c r="RXL14" s="1"/>
      <c r="RXM14" s="1"/>
      <c r="RXN14" s="1"/>
      <c r="RXO14" s="1"/>
      <c r="RXP14" s="1"/>
      <c r="RXQ14" s="1"/>
      <c r="RXR14" s="1"/>
      <c r="RXS14" s="1"/>
      <c r="RXT14" s="1"/>
      <c r="RXU14" s="1"/>
      <c r="RXV14" s="1"/>
      <c r="RXW14" s="1"/>
      <c r="RXX14" s="1"/>
      <c r="RXY14" s="1"/>
      <c r="RXZ14" s="1"/>
      <c r="RYA14" s="1"/>
      <c r="RYB14" s="1"/>
      <c r="RYC14" s="1"/>
      <c r="RYD14" s="1"/>
      <c r="RYE14" s="1"/>
      <c r="RYF14" s="1"/>
      <c r="RYG14" s="1"/>
      <c r="RYH14" s="1"/>
      <c r="RYI14" s="1"/>
      <c r="RYJ14" s="1"/>
      <c r="RYK14" s="1"/>
      <c r="RYL14" s="1"/>
      <c r="RYM14" s="1"/>
      <c r="RYN14" s="1"/>
      <c r="RYO14" s="1"/>
      <c r="RYP14" s="1"/>
      <c r="RYQ14" s="1"/>
      <c r="RYR14" s="1"/>
      <c r="RYS14" s="1"/>
      <c r="RYT14" s="1"/>
      <c r="RYU14" s="1"/>
      <c r="RYV14" s="1"/>
      <c r="RYW14" s="1"/>
      <c r="RYX14" s="1"/>
      <c r="RYY14" s="1"/>
      <c r="RYZ14" s="1"/>
      <c r="RZA14" s="1"/>
      <c r="RZB14" s="1"/>
      <c r="RZC14" s="1"/>
      <c r="RZD14" s="1"/>
      <c r="RZE14" s="1"/>
      <c r="RZF14" s="1"/>
      <c r="RZG14" s="1"/>
      <c r="RZH14" s="1"/>
      <c r="RZI14" s="1"/>
      <c r="RZJ14" s="1"/>
      <c r="RZK14" s="1"/>
      <c r="RZL14" s="1"/>
      <c r="RZM14" s="1"/>
      <c r="RZN14" s="1"/>
      <c r="RZO14" s="1"/>
      <c r="RZP14" s="1"/>
      <c r="RZQ14" s="1"/>
      <c r="RZR14" s="1"/>
      <c r="RZS14" s="1"/>
      <c r="RZT14" s="1"/>
      <c r="RZU14" s="1"/>
      <c r="RZV14" s="1"/>
      <c r="RZW14" s="1"/>
      <c r="RZX14" s="1"/>
      <c r="RZY14" s="1"/>
      <c r="RZZ14" s="1"/>
      <c r="SAA14" s="1"/>
      <c r="SAB14" s="1"/>
      <c r="SAC14" s="1"/>
      <c r="SAD14" s="1"/>
      <c r="SAE14" s="1"/>
      <c r="SAF14" s="1"/>
      <c r="SAG14" s="1"/>
      <c r="SAH14" s="1"/>
      <c r="SAI14" s="1"/>
      <c r="SAJ14" s="1"/>
      <c r="SAK14" s="1"/>
      <c r="SAL14" s="1"/>
      <c r="SAM14" s="1"/>
      <c r="SAN14" s="1"/>
      <c r="SAO14" s="1"/>
      <c r="SAP14" s="1"/>
      <c r="SAQ14" s="1"/>
      <c r="SAR14" s="1"/>
      <c r="SAS14" s="1"/>
      <c r="SAT14" s="1"/>
      <c r="SAU14" s="1"/>
      <c r="SAV14" s="1"/>
      <c r="SAW14" s="1"/>
      <c r="SAX14" s="1"/>
      <c r="SAY14" s="1"/>
      <c r="SAZ14" s="1"/>
      <c r="SBA14" s="1"/>
      <c r="SBB14" s="1"/>
      <c r="SBC14" s="1"/>
      <c r="SBD14" s="1"/>
      <c r="SBE14" s="1"/>
      <c r="SBF14" s="1"/>
      <c r="SBG14" s="1"/>
      <c r="SBH14" s="1"/>
      <c r="SBI14" s="1"/>
      <c r="SBJ14" s="1"/>
      <c r="SBK14" s="1"/>
      <c r="SBL14" s="1"/>
      <c r="SBM14" s="1"/>
      <c r="SBN14" s="1"/>
      <c r="SBO14" s="1"/>
      <c r="SBP14" s="1"/>
      <c r="SBQ14" s="1"/>
      <c r="SBR14" s="1"/>
      <c r="SBS14" s="1"/>
      <c r="SBT14" s="1"/>
      <c r="SBU14" s="1"/>
      <c r="SBV14" s="1"/>
      <c r="SBW14" s="1"/>
      <c r="SBX14" s="1"/>
      <c r="SBY14" s="1"/>
      <c r="SBZ14" s="1"/>
      <c r="SCA14" s="1"/>
      <c r="SCB14" s="1"/>
      <c r="SCC14" s="1"/>
      <c r="SCD14" s="1"/>
      <c r="SCE14" s="1"/>
      <c r="SCF14" s="1"/>
      <c r="SCG14" s="1"/>
      <c r="SCH14" s="1"/>
      <c r="SCI14" s="1"/>
      <c r="SCJ14" s="1"/>
      <c r="SCK14" s="1"/>
      <c r="SCL14" s="1"/>
      <c r="SCM14" s="1"/>
      <c r="SCN14" s="1"/>
      <c r="SCO14" s="1"/>
      <c r="SCP14" s="1"/>
      <c r="SCQ14" s="1"/>
      <c r="SCR14" s="1"/>
      <c r="SCS14" s="1"/>
      <c r="SCT14" s="1"/>
      <c r="SCU14" s="1"/>
      <c r="SCV14" s="1"/>
      <c r="SCW14" s="1"/>
      <c r="SCX14" s="1"/>
      <c r="SCY14" s="1"/>
      <c r="SCZ14" s="1"/>
      <c r="SDA14" s="1"/>
      <c r="SDB14" s="1"/>
      <c r="SDC14" s="1"/>
      <c r="SDD14" s="1"/>
      <c r="SDE14" s="1"/>
      <c r="SDF14" s="1"/>
      <c r="SDG14" s="1"/>
      <c r="SDH14" s="1"/>
      <c r="SDI14" s="1"/>
      <c r="SDJ14" s="1"/>
      <c r="SDK14" s="1"/>
      <c r="SDL14" s="1"/>
      <c r="SDM14" s="1"/>
      <c r="SDN14" s="1"/>
      <c r="SDO14" s="1"/>
      <c r="SDP14" s="1"/>
      <c r="SDQ14" s="1"/>
      <c r="SDR14" s="1"/>
      <c r="SDS14" s="1"/>
      <c r="SDT14" s="1"/>
      <c r="SDU14" s="1"/>
      <c r="SDV14" s="1"/>
      <c r="SDW14" s="1"/>
      <c r="SDX14" s="1"/>
      <c r="SDY14" s="1"/>
      <c r="SDZ14" s="1"/>
      <c r="SEA14" s="1"/>
      <c r="SEB14" s="1"/>
      <c r="SEC14" s="1"/>
      <c r="SED14" s="1"/>
      <c r="SEE14" s="1"/>
      <c r="SEF14" s="1"/>
      <c r="SEG14" s="1"/>
      <c r="SEH14" s="1"/>
      <c r="SEI14" s="1"/>
      <c r="SEJ14" s="1"/>
      <c r="SEK14" s="1"/>
      <c r="SEL14" s="1"/>
      <c r="SEM14" s="1"/>
      <c r="SEN14" s="1"/>
      <c r="SEO14" s="1"/>
      <c r="SEP14" s="1"/>
      <c r="SEQ14" s="1"/>
      <c r="SER14" s="1"/>
      <c r="SES14" s="1"/>
      <c r="SET14" s="1"/>
      <c r="SEU14" s="1"/>
      <c r="SEV14" s="1"/>
      <c r="SEW14" s="1"/>
      <c r="SEX14" s="1"/>
      <c r="SEY14" s="1"/>
      <c r="SEZ14" s="1"/>
      <c r="SFA14" s="1"/>
      <c r="SFB14" s="1"/>
      <c r="SFC14" s="1"/>
      <c r="SFD14" s="1"/>
      <c r="SFE14" s="1"/>
      <c r="SFF14" s="1"/>
      <c r="SFG14" s="1"/>
      <c r="SFH14" s="1"/>
      <c r="SFI14" s="1"/>
      <c r="SFJ14" s="1"/>
      <c r="SFK14" s="1"/>
      <c r="SFL14" s="1"/>
      <c r="SFM14" s="1"/>
      <c r="SFN14" s="1"/>
      <c r="SFO14" s="1"/>
      <c r="SFP14" s="1"/>
      <c r="SFQ14" s="1"/>
      <c r="SFR14" s="1"/>
      <c r="SFS14" s="1"/>
      <c r="SFT14" s="1"/>
      <c r="SFU14" s="1"/>
      <c r="SFV14" s="1"/>
      <c r="SFW14" s="1"/>
      <c r="SFX14" s="1"/>
      <c r="SFY14" s="1"/>
      <c r="SFZ14" s="1"/>
      <c r="SGA14" s="1"/>
      <c r="SGB14" s="1"/>
      <c r="SGC14" s="1"/>
      <c r="SGD14" s="1"/>
      <c r="SGE14" s="1"/>
      <c r="SGF14" s="1"/>
      <c r="SGG14" s="1"/>
      <c r="SGH14" s="1"/>
      <c r="SGI14" s="1"/>
      <c r="SGJ14" s="1"/>
      <c r="SGK14" s="1"/>
      <c r="SGL14" s="1"/>
      <c r="SGM14" s="1"/>
      <c r="SGN14" s="1"/>
      <c r="SGO14" s="1"/>
      <c r="SGP14" s="1"/>
      <c r="SGQ14" s="1"/>
      <c r="SGR14" s="1"/>
      <c r="SGS14" s="1"/>
      <c r="SGT14" s="1"/>
      <c r="SGU14" s="1"/>
      <c r="SGV14" s="1"/>
      <c r="SGW14" s="1"/>
      <c r="SGX14" s="1"/>
      <c r="SGY14" s="1"/>
      <c r="SGZ14" s="1"/>
      <c r="SHA14" s="1"/>
      <c r="SHB14" s="1"/>
      <c r="SHC14" s="1"/>
      <c r="SHD14" s="1"/>
      <c r="SHE14" s="1"/>
      <c r="SHF14" s="1"/>
      <c r="SHG14" s="1"/>
      <c r="SHH14" s="1"/>
      <c r="SHI14" s="1"/>
      <c r="SHJ14" s="1"/>
      <c r="SHK14" s="1"/>
      <c r="SHL14" s="1"/>
      <c r="SHM14" s="1"/>
      <c r="SHN14" s="1"/>
      <c r="SHO14" s="1"/>
      <c r="SHP14" s="1"/>
      <c r="SHQ14" s="1"/>
      <c r="SHR14" s="1"/>
      <c r="SHS14" s="1"/>
      <c r="SHT14" s="1"/>
      <c r="SHU14" s="1"/>
      <c r="SHV14" s="1"/>
      <c r="SHW14" s="1"/>
      <c r="SHX14" s="1"/>
      <c r="SHY14" s="1"/>
      <c r="SHZ14" s="1"/>
      <c r="SIA14" s="1"/>
      <c r="SIB14" s="1"/>
      <c r="SIC14" s="1"/>
      <c r="SID14" s="1"/>
      <c r="SIE14" s="1"/>
      <c r="SIF14" s="1"/>
      <c r="SIG14" s="1"/>
      <c r="SIH14" s="1"/>
      <c r="SII14" s="1"/>
      <c r="SIJ14" s="1"/>
      <c r="SIK14" s="1"/>
      <c r="SIL14" s="1"/>
      <c r="SIM14" s="1"/>
      <c r="SIN14" s="1"/>
      <c r="SIO14" s="1"/>
      <c r="SIP14" s="1"/>
      <c r="SIQ14" s="1"/>
      <c r="SIR14" s="1"/>
      <c r="SIS14" s="1"/>
      <c r="SIT14" s="1"/>
      <c r="SIU14" s="1"/>
      <c r="SIV14" s="1"/>
      <c r="SIW14" s="1"/>
      <c r="SIX14" s="1"/>
      <c r="SIY14" s="1"/>
      <c r="SIZ14" s="1"/>
      <c r="SJA14" s="1"/>
      <c r="SJB14" s="1"/>
      <c r="SJC14" s="1"/>
      <c r="SJD14" s="1"/>
      <c r="SJE14" s="1"/>
      <c r="SJF14" s="1"/>
      <c r="SJG14" s="1"/>
      <c r="SJH14" s="1"/>
      <c r="SJI14" s="1"/>
      <c r="SJJ14" s="1"/>
      <c r="SJK14" s="1"/>
      <c r="SJL14" s="1"/>
      <c r="SJM14" s="1"/>
      <c r="SJN14" s="1"/>
      <c r="SJO14" s="1"/>
      <c r="SJP14" s="1"/>
      <c r="SJQ14" s="1"/>
      <c r="SJR14" s="1"/>
      <c r="SJS14" s="1"/>
      <c r="SJT14" s="1"/>
      <c r="SJU14" s="1"/>
      <c r="SJV14" s="1"/>
      <c r="SJW14" s="1"/>
      <c r="SJX14" s="1"/>
      <c r="SJY14" s="1"/>
      <c r="SJZ14" s="1"/>
      <c r="SKA14" s="1"/>
      <c r="SKB14" s="1"/>
      <c r="SKC14" s="1"/>
      <c r="SKD14" s="1"/>
      <c r="SKE14" s="1"/>
      <c r="SKF14" s="1"/>
      <c r="SKG14" s="1"/>
      <c r="SKH14" s="1"/>
      <c r="SKI14" s="1"/>
      <c r="SKJ14" s="1"/>
      <c r="SKK14" s="1"/>
      <c r="SKL14" s="1"/>
      <c r="SKM14" s="1"/>
      <c r="SKN14" s="1"/>
      <c r="SKO14" s="1"/>
      <c r="SKP14" s="1"/>
      <c r="SKQ14" s="1"/>
      <c r="SKR14" s="1"/>
      <c r="SKS14" s="1"/>
      <c r="SKT14" s="1"/>
      <c r="SKU14" s="1"/>
      <c r="SKV14" s="1"/>
      <c r="SKW14" s="1"/>
      <c r="SKX14" s="1"/>
      <c r="SKY14" s="1"/>
      <c r="SKZ14" s="1"/>
      <c r="SLA14" s="1"/>
      <c r="SLB14" s="1"/>
      <c r="SLC14" s="1"/>
      <c r="SLD14" s="1"/>
      <c r="SLE14" s="1"/>
      <c r="SLF14" s="1"/>
      <c r="SLG14" s="1"/>
      <c r="SLH14" s="1"/>
      <c r="SLI14" s="1"/>
      <c r="SLJ14" s="1"/>
      <c r="SLK14" s="1"/>
      <c r="SLL14" s="1"/>
      <c r="SLM14" s="1"/>
      <c r="SLN14" s="1"/>
      <c r="SLO14" s="1"/>
      <c r="SLP14" s="1"/>
      <c r="SLQ14" s="1"/>
      <c r="SLR14" s="1"/>
      <c r="SLS14" s="1"/>
      <c r="SLT14" s="1"/>
      <c r="SLU14" s="1"/>
      <c r="SLV14" s="1"/>
      <c r="SLW14" s="1"/>
      <c r="SLX14" s="1"/>
      <c r="SLY14" s="1"/>
      <c r="SLZ14" s="1"/>
      <c r="SMA14" s="1"/>
      <c r="SMB14" s="1"/>
      <c r="SMC14" s="1"/>
      <c r="SMD14" s="1"/>
      <c r="SME14" s="1"/>
      <c r="SMF14" s="1"/>
      <c r="SMG14" s="1"/>
      <c r="SMH14" s="1"/>
      <c r="SMI14" s="1"/>
      <c r="SMJ14" s="1"/>
      <c r="SMK14" s="1"/>
      <c r="SML14" s="1"/>
      <c r="SMM14" s="1"/>
      <c r="SMN14" s="1"/>
      <c r="SMO14" s="1"/>
      <c r="SMP14" s="1"/>
      <c r="SMQ14" s="1"/>
      <c r="SMR14" s="1"/>
      <c r="SMS14" s="1"/>
      <c r="SMT14" s="1"/>
      <c r="SMU14" s="1"/>
      <c r="SMV14" s="1"/>
      <c r="SMW14" s="1"/>
      <c r="SMX14" s="1"/>
      <c r="SMY14" s="1"/>
      <c r="SMZ14" s="1"/>
      <c r="SNA14" s="1"/>
      <c r="SNB14" s="1"/>
      <c r="SNC14" s="1"/>
      <c r="SND14" s="1"/>
      <c r="SNE14" s="1"/>
      <c r="SNF14" s="1"/>
      <c r="SNG14" s="1"/>
      <c r="SNH14" s="1"/>
      <c r="SNI14" s="1"/>
      <c r="SNJ14" s="1"/>
      <c r="SNK14" s="1"/>
      <c r="SNL14" s="1"/>
      <c r="SNM14" s="1"/>
      <c r="SNN14" s="1"/>
      <c r="SNO14" s="1"/>
      <c r="SNP14" s="1"/>
      <c r="SNQ14" s="1"/>
      <c r="SNR14" s="1"/>
      <c r="SNS14" s="1"/>
      <c r="SNT14" s="1"/>
      <c r="SNU14" s="1"/>
      <c r="SNV14" s="1"/>
      <c r="SNW14" s="1"/>
      <c r="SNX14" s="1"/>
      <c r="SNY14" s="1"/>
      <c r="SNZ14" s="1"/>
      <c r="SOA14" s="1"/>
      <c r="SOB14" s="1"/>
      <c r="SOC14" s="1"/>
      <c r="SOD14" s="1"/>
      <c r="SOE14" s="1"/>
      <c r="SOF14" s="1"/>
      <c r="SOG14" s="1"/>
      <c r="SOH14" s="1"/>
      <c r="SOI14" s="1"/>
      <c r="SOJ14" s="1"/>
      <c r="SOK14" s="1"/>
      <c r="SOL14" s="1"/>
      <c r="SOM14" s="1"/>
      <c r="SON14" s="1"/>
      <c r="SOO14" s="1"/>
      <c r="SOP14" s="1"/>
      <c r="SOQ14" s="1"/>
      <c r="SOR14" s="1"/>
      <c r="SOS14" s="1"/>
      <c r="SOT14" s="1"/>
      <c r="SOU14" s="1"/>
      <c r="SOV14" s="1"/>
      <c r="SOW14" s="1"/>
      <c r="SOX14" s="1"/>
      <c r="SOY14" s="1"/>
      <c r="SOZ14" s="1"/>
      <c r="SPA14" s="1"/>
      <c r="SPB14" s="1"/>
      <c r="SPC14" s="1"/>
      <c r="SPD14" s="1"/>
      <c r="SPE14" s="1"/>
      <c r="SPF14" s="1"/>
      <c r="SPG14" s="1"/>
      <c r="SPH14" s="1"/>
      <c r="SPI14" s="1"/>
      <c r="SPJ14" s="1"/>
      <c r="SPK14" s="1"/>
      <c r="SPL14" s="1"/>
      <c r="SPM14" s="1"/>
      <c r="SPN14" s="1"/>
      <c r="SPO14" s="1"/>
      <c r="SPP14" s="1"/>
      <c r="SPQ14" s="1"/>
      <c r="SPR14" s="1"/>
      <c r="SPS14" s="1"/>
      <c r="SPT14" s="1"/>
      <c r="SPU14" s="1"/>
      <c r="SPV14" s="1"/>
      <c r="SPW14" s="1"/>
      <c r="SPX14" s="1"/>
      <c r="SPY14" s="1"/>
      <c r="SPZ14" s="1"/>
      <c r="SQA14" s="1"/>
      <c r="SQB14" s="1"/>
      <c r="SQC14" s="1"/>
      <c r="SQD14" s="1"/>
      <c r="SQE14" s="1"/>
      <c r="SQF14" s="1"/>
      <c r="SQG14" s="1"/>
      <c r="SQH14" s="1"/>
      <c r="SQI14" s="1"/>
      <c r="SQJ14" s="1"/>
      <c r="SQK14" s="1"/>
      <c r="SQL14" s="1"/>
      <c r="SQM14" s="1"/>
      <c r="SQN14" s="1"/>
      <c r="SQO14" s="1"/>
      <c r="SQP14" s="1"/>
      <c r="SQQ14" s="1"/>
      <c r="SQR14" s="1"/>
      <c r="SQS14" s="1"/>
      <c r="SQT14" s="1"/>
      <c r="SQU14" s="1"/>
      <c r="SQV14" s="1"/>
      <c r="SQW14" s="1"/>
      <c r="SQX14" s="1"/>
      <c r="SQY14" s="1"/>
      <c r="SQZ14" s="1"/>
      <c r="SRA14" s="1"/>
      <c r="SRB14" s="1"/>
      <c r="SRC14" s="1"/>
      <c r="SRD14" s="1"/>
      <c r="SRE14" s="1"/>
      <c r="SRF14" s="1"/>
      <c r="SRG14" s="1"/>
      <c r="SRH14" s="1"/>
      <c r="SRI14" s="1"/>
      <c r="SRJ14" s="1"/>
      <c r="SRK14" s="1"/>
      <c r="SRL14" s="1"/>
      <c r="SRM14" s="1"/>
      <c r="SRN14" s="1"/>
      <c r="SRO14" s="1"/>
      <c r="SRP14" s="1"/>
      <c r="SRQ14" s="1"/>
      <c r="SRR14" s="1"/>
      <c r="SRS14" s="1"/>
      <c r="SRT14" s="1"/>
      <c r="SRU14" s="1"/>
      <c r="SRV14" s="1"/>
      <c r="SRW14" s="1"/>
      <c r="SRX14" s="1"/>
      <c r="SRY14" s="1"/>
      <c r="SRZ14" s="1"/>
      <c r="SSA14" s="1"/>
      <c r="SSB14" s="1"/>
      <c r="SSC14" s="1"/>
      <c r="SSD14" s="1"/>
      <c r="SSE14" s="1"/>
      <c r="SSF14" s="1"/>
      <c r="SSG14" s="1"/>
      <c r="SSH14" s="1"/>
      <c r="SSI14" s="1"/>
      <c r="SSJ14" s="1"/>
      <c r="SSK14" s="1"/>
      <c r="SSL14" s="1"/>
      <c r="SSM14" s="1"/>
      <c r="SSN14" s="1"/>
      <c r="SSO14" s="1"/>
      <c r="SSP14" s="1"/>
      <c r="SSQ14" s="1"/>
      <c r="SSR14" s="1"/>
      <c r="SSS14" s="1"/>
      <c r="SST14" s="1"/>
      <c r="SSU14" s="1"/>
      <c r="SSV14" s="1"/>
      <c r="SSW14" s="1"/>
      <c r="SSX14" s="1"/>
      <c r="SSY14" s="1"/>
      <c r="SSZ14" s="1"/>
      <c r="STA14" s="1"/>
      <c r="STB14" s="1"/>
      <c r="STC14" s="1"/>
      <c r="STD14" s="1"/>
      <c r="STE14" s="1"/>
      <c r="STF14" s="1"/>
      <c r="STG14" s="1"/>
      <c r="STH14" s="1"/>
      <c r="STI14" s="1"/>
      <c r="STJ14" s="1"/>
      <c r="STK14" s="1"/>
      <c r="STL14" s="1"/>
      <c r="STM14" s="1"/>
      <c r="STN14" s="1"/>
      <c r="STO14" s="1"/>
      <c r="STP14" s="1"/>
      <c r="STQ14" s="1"/>
      <c r="STR14" s="1"/>
      <c r="STS14" s="1"/>
      <c r="STT14" s="1"/>
      <c r="STU14" s="1"/>
      <c r="STV14" s="1"/>
      <c r="STW14" s="1"/>
      <c r="STX14" s="1"/>
      <c r="STY14" s="1"/>
      <c r="STZ14" s="1"/>
      <c r="SUA14" s="1"/>
      <c r="SUB14" s="1"/>
      <c r="SUC14" s="1"/>
      <c r="SUD14" s="1"/>
      <c r="SUE14" s="1"/>
      <c r="SUF14" s="1"/>
      <c r="SUG14" s="1"/>
      <c r="SUH14" s="1"/>
      <c r="SUI14" s="1"/>
      <c r="SUJ14" s="1"/>
      <c r="SUK14" s="1"/>
      <c r="SUL14" s="1"/>
      <c r="SUM14" s="1"/>
      <c r="SUN14" s="1"/>
      <c r="SUO14" s="1"/>
      <c r="SUP14" s="1"/>
      <c r="SUQ14" s="1"/>
      <c r="SUR14" s="1"/>
      <c r="SUS14" s="1"/>
      <c r="SUT14" s="1"/>
      <c r="SUU14" s="1"/>
      <c r="SUV14" s="1"/>
      <c r="SUW14" s="1"/>
      <c r="SUX14" s="1"/>
      <c r="SUY14" s="1"/>
      <c r="SUZ14" s="1"/>
      <c r="SVA14" s="1"/>
      <c r="SVB14" s="1"/>
      <c r="SVC14" s="1"/>
      <c r="SVD14" s="1"/>
      <c r="SVE14" s="1"/>
      <c r="SVF14" s="1"/>
      <c r="SVG14" s="1"/>
      <c r="SVH14" s="1"/>
      <c r="SVI14" s="1"/>
      <c r="SVJ14" s="1"/>
      <c r="SVK14" s="1"/>
      <c r="SVL14" s="1"/>
      <c r="SVM14" s="1"/>
      <c r="SVN14" s="1"/>
      <c r="SVO14" s="1"/>
      <c r="SVP14" s="1"/>
      <c r="SVQ14" s="1"/>
      <c r="SVR14" s="1"/>
      <c r="SVS14" s="1"/>
      <c r="SVT14" s="1"/>
      <c r="SVU14" s="1"/>
      <c r="SVV14" s="1"/>
      <c r="SVW14" s="1"/>
      <c r="SVX14" s="1"/>
      <c r="SVY14" s="1"/>
      <c r="SVZ14" s="1"/>
      <c r="SWA14" s="1"/>
      <c r="SWB14" s="1"/>
      <c r="SWC14" s="1"/>
      <c r="SWD14" s="1"/>
      <c r="SWE14" s="1"/>
      <c r="SWF14" s="1"/>
      <c r="SWG14" s="1"/>
      <c r="SWH14" s="1"/>
      <c r="SWI14" s="1"/>
      <c r="SWJ14" s="1"/>
      <c r="SWK14" s="1"/>
      <c r="SWL14" s="1"/>
      <c r="SWM14" s="1"/>
      <c r="SWN14" s="1"/>
      <c r="SWO14" s="1"/>
      <c r="SWP14" s="1"/>
      <c r="SWQ14" s="1"/>
      <c r="SWR14" s="1"/>
      <c r="SWS14" s="1"/>
      <c r="SWT14" s="1"/>
      <c r="SWU14" s="1"/>
      <c r="SWV14" s="1"/>
      <c r="SWW14" s="1"/>
      <c r="SWX14" s="1"/>
      <c r="SWY14" s="1"/>
      <c r="SWZ14" s="1"/>
      <c r="SXA14" s="1"/>
      <c r="SXB14" s="1"/>
      <c r="SXC14" s="1"/>
      <c r="SXD14" s="1"/>
      <c r="SXE14" s="1"/>
      <c r="SXF14" s="1"/>
      <c r="SXG14" s="1"/>
      <c r="SXH14" s="1"/>
      <c r="SXI14" s="1"/>
      <c r="SXJ14" s="1"/>
      <c r="SXK14" s="1"/>
      <c r="SXL14" s="1"/>
      <c r="SXM14" s="1"/>
      <c r="SXN14" s="1"/>
      <c r="SXO14" s="1"/>
      <c r="SXP14" s="1"/>
      <c r="SXQ14" s="1"/>
      <c r="SXR14" s="1"/>
      <c r="SXS14" s="1"/>
      <c r="SXT14" s="1"/>
      <c r="SXU14" s="1"/>
      <c r="SXV14" s="1"/>
      <c r="SXW14" s="1"/>
      <c r="SXX14" s="1"/>
      <c r="SXY14" s="1"/>
      <c r="SXZ14" s="1"/>
      <c r="SYA14" s="1"/>
      <c r="SYB14" s="1"/>
      <c r="SYC14" s="1"/>
      <c r="SYD14" s="1"/>
      <c r="SYE14" s="1"/>
      <c r="SYF14" s="1"/>
      <c r="SYG14" s="1"/>
      <c r="SYH14" s="1"/>
      <c r="SYI14" s="1"/>
      <c r="SYJ14" s="1"/>
      <c r="SYK14" s="1"/>
      <c r="SYL14" s="1"/>
      <c r="SYM14" s="1"/>
      <c r="SYN14" s="1"/>
      <c r="SYO14" s="1"/>
      <c r="SYP14" s="1"/>
      <c r="SYQ14" s="1"/>
      <c r="SYR14" s="1"/>
      <c r="SYS14" s="1"/>
      <c r="SYT14" s="1"/>
      <c r="SYU14" s="1"/>
      <c r="SYV14" s="1"/>
      <c r="SYW14" s="1"/>
      <c r="SYX14" s="1"/>
      <c r="SYY14" s="1"/>
      <c r="SYZ14" s="1"/>
      <c r="SZA14" s="1"/>
      <c r="SZB14" s="1"/>
      <c r="SZC14" s="1"/>
      <c r="SZD14" s="1"/>
      <c r="SZE14" s="1"/>
      <c r="SZF14" s="1"/>
      <c r="SZG14" s="1"/>
      <c r="SZH14" s="1"/>
      <c r="SZI14" s="1"/>
      <c r="SZJ14" s="1"/>
      <c r="SZK14" s="1"/>
      <c r="SZL14" s="1"/>
      <c r="SZM14" s="1"/>
      <c r="SZN14" s="1"/>
      <c r="SZO14" s="1"/>
      <c r="SZP14" s="1"/>
      <c r="SZQ14" s="1"/>
      <c r="SZR14" s="1"/>
      <c r="SZS14" s="1"/>
      <c r="SZT14" s="1"/>
      <c r="SZU14" s="1"/>
      <c r="SZV14" s="1"/>
      <c r="SZW14" s="1"/>
      <c r="SZX14" s="1"/>
      <c r="SZY14" s="1"/>
      <c r="SZZ14" s="1"/>
      <c r="TAA14" s="1"/>
      <c r="TAB14" s="1"/>
      <c r="TAC14" s="1"/>
      <c r="TAD14" s="1"/>
      <c r="TAE14" s="1"/>
      <c r="TAF14" s="1"/>
      <c r="TAG14" s="1"/>
      <c r="TAH14" s="1"/>
      <c r="TAI14" s="1"/>
      <c r="TAJ14" s="1"/>
      <c r="TAK14" s="1"/>
      <c r="TAL14" s="1"/>
      <c r="TAM14" s="1"/>
      <c r="TAN14" s="1"/>
      <c r="TAO14" s="1"/>
      <c r="TAP14" s="1"/>
      <c r="TAQ14" s="1"/>
      <c r="TAR14" s="1"/>
      <c r="TAS14" s="1"/>
      <c r="TAT14" s="1"/>
      <c r="TAU14" s="1"/>
      <c r="TAV14" s="1"/>
      <c r="TAW14" s="1"/>
      <c r="TAX14" s="1"/>
      <c r="TAY14" s="1"/>
      <c r="TAZ14" s="1"/>
      <c r="TBA14" s="1"/>
      <c r="TBB14" s="1"/>
      <c r="TBC14" s="1"/>
      <c r="TBD14" s="1"/>
      <c r="TBE14" s="1"/>
      <c r="TBF14" s="1"/>
      <c r="TBG14" s="1"/>
      <c r="TBH14" s="1"/>
      <c r="TBI14" s="1"/>
      <c r="TBJ14" s="1"/>
      <c r="TBK14" s="1"/>
      <c r="TBL14" s="1"/>
      <c r="TBM14" s="1"/>
      <c r="TBN14" s="1"/>
      <c r="TBO14" s="1"/>
      <c r="TBP14" s="1"/>
      <c r="TBQ14" s="1"/>
      <c r="TBR14" s="1"/>
      <c r="TBS14" s="1"/>
      <c r="TBT14" s="1"/>
      <c r="TBU14" s="1"/>
      <c r="TBV14" s="1"/>
      <c r="TBW14" s="1"/>
      <c r="TBX14" s="1"/>
      <c r="TBY14" s="1"/>
      <c r="TBZ14" s="1"/>
      <c r="TCA14" s="1"/>
      <c r="TCB14" s="1"/>
      <c r="TCC14" s="1"/>
      <c r="TCD14" s="1"/>
      <c r="TCE14" s="1"/>
      <c r="TCF14" s="1"/>
      <c r="TCG14" s="1"/>
      <c r="TCH14" s="1"/>
      <c r="TCI14" s="1"/>
      <c r="TCJ14" s="1"/>
      <c r="TCK14" s="1"/>
      <c r="TCL14" s="1"/>
      <c r="TCM14" s="1"/>
      <c r="TCN14" s="1"/>
      <c r="TCO14" s="1"/>
      <c r="TCP14" s="1"/>
      <c r="TCQ14" s="1"/>
      <c r="TCR14" s="1"/>
      <c r="TCS14" s="1"/>
      <c r="TCT14" s="1"/>
      <c r="TCU14" s="1"/>
      <c r="TCV14" s="1"/>
      <c r="TCW14" s="1"/>
      <c r="TCX14" s="1"/>
      <c r="TCY14" s="1"/>
      <c r="TCZ14" s="1"/>
      <c r="TDA14" s="1"/>
      <c r="TDB14" s="1"/>
      <c r="TDC14" s="1"/>
      <c r="TDD14" s="1"/>
      <c r="TDE14" s="1"/>
      <c r="TDF14" s="1"/>
      <c r="TDG14" s="1"/>
      <c r="TDH14" s="1"/>
      <c r="TDI14" s="1"/>
      <c r="TDJ14" s="1"/>
      <c r="TDK14" s="1"/>
      <c r="TDL14" s="1"/>
      <c r="TDM14" s="1"/>
      <c r="TDN14" s="1"/>
      <c r="TDO14" s="1"/>
      <c r="TDP14" s="1"/>
      <c r="TDQ14" s="1"/>
      <c r="TDR14" s="1"/>
      <c r="TDS14" s="1"/>
      <c r="TDT14" s="1"/>
      <c r="TDU14" s="1"/>
      <c r="TDV14" s="1"/>
      <c r="TDW14" s="1"/>
      <c r="TDX14" s="1"/>
      <c r="TDY14" s="1"/>
      <c r="TDZ14" s="1"/>
      <c r="TEA14" s="1"/>
      <c r="TEB14" s="1"/>
      <c r="TEC14" s="1"/>
      <c r="TED14" s="1"/>
      <c r="TEE14" s="1"/>
      <c r="TEF14" s="1"/>
      <c r="TEG14" s="1"/>
      <c r="TEH14" s="1"/>
      <c r="TEI14" s="1"/>
      <c r="TEJ14" s="1"/>
      <c r="TEK14" s="1"/>
      <c r="TEL14" s="1"/>
      <c r="TEM14" s="1"/>
      <c r="TEN14" s="1"/>
      <c r="TEO14" s="1"/>
      <c r="TEP14" s="1"/>
      <c r="TEQ14" s="1"/>
      <c r="TER14" s="1"/>
      <c r="TES14" s="1"/>
      <c r="TET14" s="1"/>
      <c r="TEU14" s="1"/>
      <c r="TEV14" s="1"/>
      <c r="TEW14" s="1"/>
      <c r="TEX14" s="1"/>
      <c r="TEY14" s="1"/>
      <c r="TEZ14" s="1"/>
      <c r="TFA14" s="1"/>
      <c r="TFB14" s="1"/>
      <c r="TFC14" s="1"/>
      <c r="TFD14" s="1"/>
      <c r="TFE14" s="1"/>
      <c r="TFF14" s="1"/>
      <c r="TFG14" s="1"/>
      <c r="TFH14" s="1"/>
      <c r="TFI14" s="1"/>
      <c r="TFJ14" s="1"/>
      <c r="TFK14" s="1"/>
      <c r="TFL14" s="1"/>
      <c r="TFM14" s="1"/>
      <c r="TFN14" s="1"/>
      <c r="TFO14" s="1"/>
      <c r="TFP14" s="1"/>
      <c r="TFQ14" s="1"/>
      <c r="TFR14" s="1"/>
      <c r="TFS14" s="1"/>
      <c r="TFT14" s="1"/>
      <c r="TFU14" s="1"/>
      <c r="TFV14" s="1"/>
      <c r="TFW14" s="1"/>
      <c r="TFX14" s="1"/>
      <c r="TFY14" s="1"/>
      <c r="TFZ14" s="1"/>
      <c r="TGA14" s="1"/>
      <c r="TGB14" s="1"/>
      <c r="TGC14" s="1"/>
      <c r="TGD14" s="1"/>
      <c r="TGE14" s="1"/>
      <c r="TGF14" s="1"/>
      <c r="TGG14" s="1"/>
      <c r="TGH14" s="1"/>
      <c r="TGI14" s="1"/>
      <c r="TGJ14" s="1"/>
      <c r="TGK14" s="1"/>
      <c r="TGL14" s="1"/>
      <c r="TGM14" s="1"/>
      <c r="TGN14" s="1"/>
      <c r="TGO14" s="1"/>
      <c r="TGP14" s="1"/>
      <c r="TGQ14" s="1"/>
      <c r="TGR14" s="1"/>
      <c r="TGS14" s="1"/>
      <c r="TGT14" s="1"/>
      <c r="TGU14" s="1"/>
      <c r="TGV14" s="1"/>
      <c r="TGW14" s="1"/>
      <c r="TGX14" s="1"/>
      <c r="TGY14" s="1"/>
      <c r="TGZ14" s="1"/>
      <c r="THA14" s="1"/>
      <c r="THB14" s="1"/>
      <c r="THC14" s="1"/>
      <c r="THD14" s="1"/>
      <c r="THE14" s="1"/>
      <c r="THF14" s="1"/>
      <c r="THG14" s="1"/>
      <c r="THH14" s="1"/>
      <c r="THI14" s="1"/>
      <c r="THJ14" s="1"/>
      <c r="THK14" s="1"/>
      <c r="THL14" s="1"/>
      <c r="THM14" s="1"/>
      <c r="THN14" s="1"/>
      <c r="THO14" s="1"/>
      <c r="THP14" s="1"/>
      <c r="THQ14" s="1"/>
      <c r="THR14" s="1"/>
      <c r="THS14" s="1"/>
      <c r="THT14" s="1"/>
      <c r="THU14" s="1"/>
      <c r="THV14" s="1"/>
      <c r="THW14" s="1"/>
      <c r="THX14" s="1"/>
      <c r="THY14" s="1"/>
      <c r="THZ14" s="1"/>
      <c r="TIA14" s="1"/>
      <c r="TIB14" s="1"/>
      <c r="TIC14" s="1"/>
      <c r="TID14" s="1"/>
      <c r="TIE14" s="1"/>
      <c r="TIF14" s="1"/>
      <c r="TIG14" s="1"/>
      <c r="TIH14" s="1"/>
      <c r="TII14" s="1"/>
      <c r="TIJ14" s="1"/>
      <c r="TIK14" s="1"/>
      <c r="TIL14" s="1"/>
      <c r="TIM14" s="1"/>
      <c r="TIN14" s="1"/>
      <c r="TIO14" s="1"/>
      <c r="TIP14" s="1"/>
      <c r="TIQ14" s="1"/>
      <c r="TIR14" s="1"/>
      <c r="TIS14" s="1"/>
      <c r="TIT14" s="1"/>
      <c r="TIU14" s="1"/>
      <c r="TIV14" s="1"/>
      <c r="TIW14" s="1"/>
      <c r="TIX14" s="1"/>
      <c r="TIY14" s="1"/>
      <c r="TIZ14" s="1"/>
      <c r="TJA14" s="1"/>
      <c r="TJB14" s="1"/>
      <c r="TJC14" s="1"/>
      <c r="TJD14" s="1"/>
      <c r="TJE14" s="1"/>
      <c r="TJF14" s="1"/>
      <c r="TJG14" s="1"/>
      <c r="TJH14" s="1"/>
      <c r="TJI14" s="1"/>
      <c r="TJJ14" s="1"/>
      <c r="TJK14" s="1"/>
      <c r="TJL14" s="1"/>
      <c r="TJM14" s="1"/>
      <c r="TJN14" s="1"/>
      <c r="TJO14" s="1"/>
      <c r="TJP14" s="1"/>
      <c r="TJQ14" s="1"/>
      <c r="TJR14" s="1"/>
      <c r="TJS14" s="1"/>
      <c r="TJT14" s="1"/>
      <c r="TJU14" s="1"/>
      <c r="TJV14" s="1"/>
      <c r="TJW14" s="1"/>
      <c r="TJX14" s="1"/>
      <c r="TJY14" s="1"/>
      <c r="TJZ14" s="1"/>
      <c r="TKA14" s="1"/>
      <c r="TKB14" s="1"/>
      <c r="TKC14" s="1"/>
      <c r="TKD14" s="1"/>
      <c r="TKE14" s="1"/>
      <c r="TKF14" s="1"/>
      <c r="TKG14" s="1"/>
      <c r="TKH14" s="1"/>
      <c r="TKI14" s="1"/>
      <c r="TKJ14" s="1"/>
      <c r="TKK14" s="1"/>
      <c r="TKL14" s="1"/>
      <c r="TKM14" s="1"/>
      <c r="TKN14" s="1"/>
      <c r="TKO14" s="1"/>
      <c r="TKP14" s="1"/>
      <c r="TKQ14" s="1"/>
      <c r="TKR14" s="1"/>
      <c r="TKS14" s="1"/>
      <c r="TKT14" s="1"/>
      <c r="TKU14" s="1"/>
      <c r="TKV14" s="1"/>
      <c r="TKW14" s="1"/>
      <c r="TKX14" s="1"/>
      <c r="TKY14" s="1"/>
      <c r="TKZ14" s="1"/>
      <c r="TLA14" s="1"/>
      <c r="TLB14" s="1"/>
      <c r="TLC14" s="1"/>
      <c r="TLD14" s="1"/>
      <c r="TLE14" s="1"/>
      <c r="TLF14" s="1"/>
      <c r="TLG14" s="1"/>
      <c r="TLH14" s="1"/>
      <c r="TLI14" s="1"/>
      <c r="TLJ14" s="1"/>
      <c r="TLK14" s="1"/>
      <c r="TLL14" s="1"/>
      <c r="TLM14" s="1"/>
      <c r="TLN14" s="1"/>
      <c r="TLO14" s="1"/>
      <c r="TLP14" s="1"/>
      <c r="TLQ14" s="1"/>
      <c r="TLR14" s="1"/>
      <c r="TLS14" s="1"/>
      <c r="TLT14" s="1"/>
      <c r="TLU14" s="1"/>
      <c r="TLV14" s="1"/>
      <c r="TLW14" s="1"/>
      <c r="TLX14" s="1"/>
      <c r="TLY14" s="1"/>
      <c r="TLZ14" s="1"/>
      <c r="TMA14" s="1"/>
      <c r="TMB14" s="1"/>
      <c r="TMC14" s="1"/>
      <c r="TMD14" s="1"/>
      <c r="TME14" s="1"/>
      <c r="TMF14" s="1"/>
      <c r="TMG14" s="1"/>
      <c r="TMH14" s="1"/>
      <c r="TMI14" s="1"/>
      <c r="TMJ14" s="1"/>
      <c r="TMK14" s="1"/>
      <c r="TML14" s="1"/>
      <c r="TMM14" s="1"/>
      <c r="TMN14" s="1"/>
      <c r="TMO14" s="1"/>
      <c r="TMP14" s="1"/>
      <c r="TMQ14" s="1"/>
      <c r="TMR14" s="1"/>
      <c r="TMS14" s="1"/>
      <c r="TMT14" s="1"/>
      <c r="TMU14" s="1"/>
      <c r="TMV14" s="1"/>
      <c r="TMW14" s="1"/>
      <c r="TMX14" s="1"/>
      <c r="TMY14" s="1"/>
      <c r="TMZ14" s="1"/>
      <c r="TNA14" s="1"/>
      <c r="TNB14" s="1"/>
      <c r="TNC14" s="1"/>
      <c r="TND14" s="1"/>
      <c r="TNE14" s="1"/>
      <c r="TNF14" s="1"/>
      <c r="TNG14" s="1"/>
      <c r="TNH14" s="1"/>
      <c r="TNI14" s="1"/>
      <c r="TNJ14" s="1"/>
      <c r="TNK14" s="1"/>
      <c r="TNL14" s="1"/>
      <c r="TNM14" s="1"/>
      <c r="TNN14" s="1"/>
      <c r="TNO14" s="1"/>
      <c r="TNP14" s="1"/>
      <c r="TNQ14" s="1"/>
      <c r="TNR14" s="1"/>
      <c r="TNS14" s="1"/>
      <c r="TNT14" s="1"/>
      <c r="TNU14" s="1"/>
      <c r="TNV14" s="1"/>
      <c r="TNW14" s="1"/>
      <c r="TNX14" s="1"/>
      <c r="TNY14" s="1"/>
      <c r="TNZ14" s="1"/>
      <c r="TOA14" s="1"/>
      <c r="TOB14" s="1"/>
      <c r="TOC14" s="1"/>
      <c r="TOD14" s="1"/>
      <c r="TOE14" s="1"/>
      <c r="TOF14" s="1"/>
      <c r="TOG14" s="1"/>
      <c r="TOH14" s="1"/>
      <c r="TOI14" s="1"/>
      <c r="TOJ14" s="1"/>
      <c r="TOK14" s="1"/>
      <c r="TOL14" s="1"/>
      <c r="TOM14" s="1"/>
      <c r="TON14" s="1"/>
      <c r="TOO14" s="1"/>
      <c r="TOP14" s="1"/>
      <c r="TOQ14" s="1"/>
      <c r="TOR14" s="1"/>
      <c r="TOS14" s="1"/>
      <c r="TOT14" s="1"/>
      <c r="TOU14" s="1"/>
      <c r="TOV14" s="1"/>
      <c r="TOW14" s="1"/>
      <c r="TOX14" s="1"/>
      <c r="TOY14" s="1"/>
      <c r="TOZ14" s="1"/>
      <c r="TPA14" s="1"/>
      <c r="TPB14" s="1"/>
      <c r="TPC14" s="1"/>
      <c r="TPD14" s="1"/>
      <c r="TPE14" s="1"/>
      <c r="TPF14" s="1"/>
      <c r="TPG14" s="1"/>
      <c r="TPH14" s="1"/>
      <c r="TPI14" s="1"/>
      <c r="TPJ14" s="1"/>
      <c r="TPK14" s="1"/>
      <c r="TPL14" s="1"/>
      <c r="TPM14" s="1"/>
      <c r="TPN14" s="1"/>
      <c r="TPO14" s="1"/>
      <c r="TPP14" s="1"/>
      <c r="TPQ14" s="1"/>
      <c r="TPR14" s="1"/>
      <c r="TPS14" s="1"/>
      <c r="TPT14" s="1"/>
      <c r="TPU14" s="1"/>
      <c r="TPV14" s="1"/>
      <c r="TPW14" s="1"/>
      <c r="TPX14" s="1"/>
      <c r="TPY14" s="1"/>
      <c r="TPZ14" s="1"/>
      <c r="TQA14" s="1"/>
      <c r="TQB14" s="1"/>
      <c r="TQC14" s="1"/>
      <c r="TQD14" s="1"/>
      <c r="TQE14" s="1"/>
      <c r="TQF14" s="1"/>
      <c r="TQG14" s="1"/>
      <c r="TQH14" s="1"/>
      <c r="TQI14" s="1"/>
      <c r="TQJ14" s="1"/>
      <c r="TQK14" s="1"/>
      <c r="TQL14" s="1"/>
      <c r="TQM14" s="1"/>
      <c r="TQN14" s="1"/>
      <c r="TQO14" s="1"/>
      <c r="TQP14" s="1"/>
      <c r="TQQ14" s="1"/>
      <c r="TQR14" s="1"/>
      <c r="TQS14" s="1"/>
      <c r="TQT14" s="1"/>
      <c r="TQU14" s="1"/>
      <c r="TQV14" s="1"/>
      <c r="TQW14" s="1"/>
      <c r="TQX14" s="1"/>
      <c r="TQY14" s="1"/>
      <c r="TQZ14" s="1"/>
      <c r="TRA14" s="1"/>
      <c r="TRB14" s="1"/>
      <c r="TRC14" s="1"/>
      <c r="TRD14" s="1"/>
      <c r="TRE14" s="1"/>
      <c r="TRF14" s="1"/>
      <c r="TRG14" s="1"/>
      <c r="TRH14" s="1"/>
      <c r="TRI14" s="1"/>
      <c r="TRJ14" s="1"/>
      <c r="TRK14" s="1"/>
      <c r="TRL14" s="1"/>
      <c r="TRM14" s="1"/>
      <c r="TRN14" s="1"/>
      <c r="TRO14" s="1"/>
      <c r="TRP14" s="1"/>
      <c r="TRQ14" s="1"/>
      <c r="TRR14" s="1"/>
      <c r="TRS14" s="1"/>
      <c r="TRT14" s="1"/>
      <c r="TRU14" s="1"/>
      <c r="TRV14" s="1"/>
      <c r="TRW14" s="1"/>
      <c r="TRX14" s="1"/>
      <c r="TRY14" s="1"/>
      <c r="TRZ14" s="1"/>
      <c r="TSA14" s="1"/>
      <c r="TSB14" s="1"/>
      <c r="TSC14" s="1"/>
      <c r="TSD14" s="1"/>
      <c r="TSE14" s="1"/>
      <c r="TSF14" s="1"/>
      <c r="TSG14" s="1"/>
      <c r="TSH14" s="1"/>
      <c r="TSI14" s="1"/>
      <c r="TSJ14" s="1"/>
      <c r="TSK14" s="1"/>
      <c r="TSL14" s="1"/>
      <c r="TSM14" s="1"/>
      <c r="TSN14" s="1"/>
      <c r="TSO14" s="1"/>
      <c r="TSP14" s="1"/>
      <c r="TSQ14" s="1"/>
      <c r="TSR14" s="1"/>
      <c r="TSS14" s="1"/>
      <c r="TST14" s="1"/>
      <c r="TSU14" s="1"/>
      <c r="TSV14" s="1"/>
      <c r="TSW14" s="1"/>
      <c r="TSX14" s="1"/>
      <c r="TSY14" s="1"/>
      <c r="TSZ14" s="1"/>
      <c r="TTA14" s="1"/>
      <c r="TTB14" s="1"/>
      <c r="TTC14" s="1"/>
      <c r="TTD14" s="1"/>
      <c r="TTE14" s="1"/>
      <c r="TTF14" s="1"/>
      <c r="TTG14" s="1"/>
      <c r="TTH14" s="1"/>
      <c r="TTI14" s="1"/>
      <c r="TTJ14" s="1"/>
      <c r="TTK14" s="1"/>
      <c r="TTL14" s="1"/>
      <c r="TTM14" s="1"/>
      <c r="TTN14" s="1"/>
      <c r="TTO14" s="1"/>
      <c r="TTP14" s="1"/>
      <c r="TTQ14" s="1"/>
      <c r="TTR14" s="1"/>
      <c r="TTS14" s="1"/>
      <c r="TTT14" s="1"/>
      <c r="TTU14" s="1"/>
      <c r="TTV14" s="1"/>
      <c r="TTW14" s="1"/>
      <c r="TTX14" s="1"/>
      <c r="TTY14" s="1"/>
      <c r="TTZ14" s="1"/>
      <c r="TUA14" s="1"/>
      <c r="TUB14" s="1"/>
      <c r="TUC14" s="1"/>
      <c r="TUD14" s="1"/>
      <c r="TUE14" s="1"/>
      <c r="TUF14" s="1"/>
      <c r="TUG14" s="1"/>
      <c r="TUH14" s="1"/>
      <c r="TUI14" s="1"/>
      <c r="TUJ14" s="1"/>
      <c r="TUK14" s="1"/>
      <c r="TUL14" s="1"/>
      <c r="TUM14" s="1"/>
      <c r="TUN14" s="1"/>
      <c r="TUO14" s="1"/>
      <c r="TUP14" s="1"/>
      <c r="TUQ14" s="1"/>
      <c r="TUR14" s="1"/>
      <c r="TUS14" s="1"/>
      <c r="TUT14" s="1"/>
      <c r="TUU14" s="1"/>
      <c r="TUV14" s="1"/>
      <c r="TUW14" s="1"/>
      <c r="TUX14" s="1"/>
      <c r="TUY14" s="1"/>
      <c r="TUZ14" s="1"/>
      <c r="TVA14" s="1"/>
      <c r="TVB14" s="1"/>
      <c r="TVC14" s="1"/>
      <c r="TVD14" s="1"/>
      <c r="TVE14" s="1"/>
      <c r="TVF14" s="1"/>
      <c r="TVG14" s="1"/>
      <c r="TVH14" s="1"/>
      <c r="TVI14" s="1"/>
      <c r="TVJ14" s="1"/>
      <c r="TVK14" s="1"/>
      <c r="TVL14" s="1"/>
      <c r="TVM14" s="1"/>
      <c r="TVN14" s="1"/>
      <c r="TVO14" s="1"/>
      <c r="TVP14" s="1"/>
      <c r="TVQ14" s="1"/>
      <c r="TVR14" s="1"/>
      <c r="TVS14" s="1"/>
      <c r="TVT14" s="1"/>
      <c r="TVU14" s="1"/>
      <c r="TVV14" s="1"/>
      <c r="TVW14" s="1"/>
      <c r="TVX14" s="1"/>
      <c r="TVY14" s="1"/>
      <c r="TVZ14" s="1"/>
      <c r="TWA14" s="1"/>
      <c r="TWB14" s="1"/>
      <c r="TWC14" s="1"/>
      <c r="TWD14" s="1"/>
      <c r="TWE14" s="1"/>
      <c r="TWF14" s="1"/>
      <c r="TWG14" s="1"/>
      <c r="TWH14" s="1"/>
      <c r="TWI14" s="1"/>
      <c r="TWJ14" s="1"/>
      <c r="TWK14" s="1"/>
      <c r="TWL14" s="1"/>
      <c r="TWM14" s="1"/>
      <c r="TWN14" s="1"/>
      <c r="TWO14" s="1"/>
      <c r="TWP14" s="1"/>
      <c r="TWQ14" s="1"/>
      <c r="TWR14" s="1"/>
      <c r="TWS14" s="1"/>
      <c r="TWT14" s="1"/>
      <c r="TWU14" s="1"/>
      <c r="TWV14" s="1"/>
      <c r="TWW14" s="1"/>
      <c r="TWX14" s="1"/>
      <c r="TWY14" s="1"/>
      <c r="TWZ14" s="1"/>
      <c r="TXA14" s="1"/>
      <c r="TXB14" s="1"/>
      <c r="TXC14" s="1"/>
      <c r="TXD14" s="1"/>
      <c r="TXE14" s="1"/>
      <c r="TXF14" s="1"/>
      <c r="TXG14" s="1"/>
      <c r="TXH14" s="1"/>
      <c r="TXI14" s="1"/>
      <c r="TXJ14" s="1"/>
      <c r="TXK14" s="1"/>
      <c r="TXL14" s="1"/>
      <c r="TXM14" s="1"/>
      <c r="TXN14" s="1"/>
      <c r="TXO14" s="1"/>
      <c r="TXP14" s="1"/>
      <c r="TXQ14" s="1"/>
      <c r="TXR14" s="1"/>
      <c r="TXS14" s="1"/>
      <c r="TXT14" s="1"/>
      <c r="TXU14" s="1"/>
      <c r="TXV14" s="1"/>
      <c r="TXW14" s="1"/>
      <c r="TXX14" s="1"/>
      <c r="TXY14" s="1"/>
      <c r="TXZ14" s="1"/>
      <c r="TYA14" s="1"/>
      <c r="TYB14" s="1"/>
      <c r="TYC14" s="1"/>
      <c r="TYD14" s="1"/>
      <c r="TYE14" s="1"/>
      <c r="TYF14" s="1"/>
      <c r="TYG14" s="1"/>
      <c r="TYH14" s="1"/>
      <c r="TYI14" s="1"/>
      <c r="TYJ14" s="1"/>
      <c r="TYK14" s="1"/>
      <c r="TYL14" s="1"/>
      <c r="TYM14" s="1"/>
      <c r="TYN14" s="1"/>
      <c r="TYO14" s="1"/>
      <c r="TYP14" s="1"/>
      <c r="TYQ14" s="1"/>
      <c r="TYR14" s="1"/>
      <c r="TYS14" s="1"/>
      <c r="TYT14" s="1"/>
      <c r="TYU14" s="1"/>
      <c r="TYV14" s="1"/>
      <c r="TYW14" s="1"/>
      <c r="TYX14" s="1"/>
      <c r="TYY14" s="1"/>
      <c r="TYZ14" s="1"/>
      <c r="TZA14" s="1"/>
      <c r="TZB14" s="1"/>
      <c r="TZC14" s="1"/>
      <c r="TZD14" s="1"/>
      <c r="TZE14" s="1"/>
      <c r="TZF14" s="1"/>
      <c r="TZG14" s="1"/>
      <c r="TZH14" s="1"/>
      <c r="TZI14" s="1"/>
      <c r="TZJ14" s="1"/>
      <c r="TZK14" s="1"/>
      <c r="TZL14" s="1"/>
      <c r="TZM14" s="1"/>
      <c r="TZN14" s="1"/>
      <c r="TZO14" s="1"/>
      <c r="TZP14" s="1"/>
      <c r="TZQ14" s="1"/>
      <c r="TZR14" s="1"/>
      <c r="TZS14" s="1"/>
      <c r="TZT14" s="1"/>
      <c r="TZU14" s="1"/>
      <c r="TZV14" s="1"/>
      <c r="TZW14" s="1"/>
      <c r="TZX14" s="1"/>
      <c r="TZY14" s="1"/>
      <c r="TZZ14" s="1"/>
      <c r="UAA14" s="1"/>
      <c r="UAB14" s="1"/>
      <c r="UAC14" s="1"/>
      <c r="UAD14" s="1"/>
      <c r="UAE14" s="1"/>
      <c r="UAF14" s="1"/>
      <c r="UAG14" s="1"/>
      <c r="UAH14" s="1"/>
      <c r="UAI14" s="1"/>
      <c r="UAJ14" s="1"/>
      <c r="UAK14" s="1"/>
      <c r="UAL14" s="1"/>
      <c r="UAM14" s="1"/>
      <c r="UAN14" s="1"/>
      <c r="UAO14" s="1"/>
      <c r="UAP14" s="1"/>
      <c r="UAQ14" s="1"/>
      <c r="UAR14" s="1"/>
      <c r="UAS14" s="1"/>
      <c r="UAT14" s="1"/>
      <c r="UAU14" s="1"/>
      <c r="UAV14" s="1"/>
      <c r="UAW14" s="1"/>
      <c r="UAX14" s="1"/>
      <c r="UAY14" s="1"/>
      <c r="UAZ14" s="1"/>
      <c r="UBA14" s="1"/>
      <c r="UBB14" s="1"/>
      <c r="UBC14" s="1"/>
      <c r="UBD14" s="1"/>
      <c r="UBE14" s="1"/>
      <c r="UBF14" s="1"/>
      <c r="UBG14" s="1"/>
      <c r="UBH14" s="1"/>
      <c r="UBI14" s="1"/>
      <c r="UBJ14" s="1"/>
      <c r="UBK14" s="1"/>
      <c r="UBL14" s="1"/>
      <c r="UBM14" s="1"/>
      <c r="UBN14" s="1"/>
      <c r="UBO14" s="1"/>
      <c r="UBP14" s="1"/>
      <c r="UBQ14" s="1"/>
      <c r="UBR14" s="1"/>
      <c r="UBS14" s="1"/>
      <c r="UBT14" s="1"/>
      <c r="UBU14" s="1"/>
      <c r="UBV14" s="1"/>
      <c r="UBW14" s="1"/>
      <c r="UBX14" s="1"/>
      <c r="UBY14" s="1"/>
      <c r="UBZ14" s="1"/>
      <c r="UCA14" s="1"/>
      <c r="UCB14" s="1"/>
      <c r="UCC14" s="1"/>
      <c r="UCD14" s="1"/>
      <c r="UCE14" s="1"/>
      <c r="UCF14" s="1"/>
      <c r="UCG14" s="1"/>
      <c r="UCH14" s="1"/>
      <c r="UCI14" s="1"/>
      <c r="UCJ14" s="1"/>
      <c r="UCK14" s="1"/>
      <c r="UCL14" s="1"/>
      <c r="UCM14" s="1"/>
      <c r="UCN14" s="1"/>
      <c r="UCO14" s="1"/>
      <c r="UCP14" s="1"/>
      <c r="UCQ14" s="1"/>
      <c r="UCR14" s="1"/>
      <c r="UCS14" s="1"/>
      <c r="UCT14" s="1"/>
      <c r="UCU14" s="1"/>
      <c r="UCV14" s="1"/>
      <c r="UCW14" s="1"/>
      <c r="UCX14" s="1"/>
      <c r="UCY14" s="1"/>
      <c r="UCZ14" s="1"/>
      <c r="UDA14" s="1"/>
      <c r="UDB14" s="1"/>
      <c r="UDC14" s="1"/>
      <c r="UDD14" s="1"/>
      <c r="UDE14" s="1"/>
      <c r="UDF14" s="1"/>
      <c r="UDG14" s="1"/>
      <c r="UDH14" s="1"/>
      <c r="UDI14" s="1"/>
      <c r="UDJ14" s="1"/>
      <c r="UDK14" s="1"/>
      <c r="UDL14" s="1"/>
      <c r="UDM14" s="1"/>
      <c r="UDN14" s="1"/>
      <c r="UDO14" s="1"/>
      <c r="UDP14" s="1"/>
      <c r="UDQ14" s="1"/>
      <c r="UDR14" s="1"/>
      <c r="UDS14" s="1"/>
      <c r="UDT14" s="1"/>
      <c r="UDU14" s="1"/>
      <c r="UDV14" s="1"/>
      <c r="UDW14" s="1"/>
      <c r="UDX14" s="1"/>
      <c r="UDY14" s="1"/>
      <c r="UDZ14" s="1"/>
      <c r="UEA14" s="1"/>
      <c r="UEB14" s="1"/>
      <c r="UEC14" s="1"/>
      <c r="UED14" s="1"/>
      <c r="UEE14" s="1"/>
      <c r="UEF14" s="1"/>
      <c r="UEG14" s="1"/>
      <c r="UEH14" s="1"/>
      <c r="UEI14" s="1"/>
      <c r="UEJ14" s="1"/>
      <c r="UEK14" s="1"/>
      <c r="UEL14" s="1"/>
      <c r="UEM14" s="1"/>
      <c r="UEN14" s="1"/>
      <c r="UEO14" s="1"/>
      <c r="UEP14" s="1"/>
      <c r="UEQ14" s="1"/>
      <c r="UER14" s="1"/>
      <c r="UES14" s="1"/>
      <c r="UET14" s="1"/>
      <c r="UEU14" s="1"/>
      <c r="UEV14" s="1"/>
      <c r="UEW14" s="1"/>
      <c r="UEX14" s="1"/>
      <c r="UEY14" s="1"/>
      <c r="UEZ14" s="1"/>
      <c r="UFA14" s="1"/>
      <c r="UFB14" s="1"/>
      <c r="UFC14" s="1"/>
      <c r="UFD14" s="1"/>
      <c r="UFE14" s="1"/>
      <c r="UFF14" s="1"/>
      <c r="UFG14" s="1"/>
      <c r="UFH14" s="1"/>
      <c r="UFI14" s="1"/>
      <c r="UFJ14" s="1"/>
      <c r="UFK14" s="1"/>
      <c r="UFL14" s="1"/>
      <c r="UFM14" s="1"/>
      <c r="UFN14" s="1"/>
      <c r="UFO14" s="1"/>
      <c r="UFP14" s="1"/>
      <c r="UFQ14" s="1"/>
      <c r="UFR14" s="1"/>
      <c r="UFS14" s="1"/>
      <c r="UFT14" s="1"/>
      <c r="UFU14" s="1"/>
      <c r="UFV14" s="1"/>
      <c r="UFW14" s="1"/>
      <c r="UFX14" s="1"/>
      <c r="UFY14" s="1"/>
      <c r="UFZ14" s="1"/>
      <c r="UGA14" s="1"/>
      <c r="UGB14" s="1"/>
      <c r="UGC14" s="1"/>
      <c r="UGD14" s="1"/>
      <c r="UGE14" s="1"/>
      <c r="UGF14" s="1"/>
      <c r="UGG14" s="1"/>
      <c r="UGH14" s="1"/>
      <c r="UGI14" s="1"/>
      <c r="UGJ14" s="1"/>
      <c r="UGK14" s="1"/>
      <c r="UGL14" s="1"/>
      <c r="UGM14" s="1"/>
      <c r="UGN14" s="1"/>
      <c r="UGO14" s="1"/>
      <c r="UGP14" s="1"/>
      <c r="UGQ14" s="1"/>
      <c r="UGR14" s="1"/>
      <c r="UGS14" s="1"/>
      <c r="UGT14" s="1"/>
      <c r="UGU14" s="1"/>
      <c r="UGV14" s="1"/>
      <c r="UGW14" s="1"/>
      <c r="UGX14" s="1"/>
      <c r="UGY14" s="1"/>
      <c r="UGZ14" s="1"/>
      <c r="UHA14" s="1"/>
      <c r="UHB14" s="1"/>
      <c r="UHC14" s="1"/>
      <c r="UHD14" s="1"/>
      <c r="UHE14" s="1"/>
      <c r="UHF14" s="1"/>
      <c r="UHG14" s="1"/>
      <c r="UHH14" s="1"/>
      <c r="UHI14" s="1"/>
      <c r="UHJ14" s="1"/>
      <c r="UHK14" s="1"/>
      <c r="UHL14" s="1"/>
      <c r="UHM14" s="1"/>
      <c r="UHN14" s="1"/>
      <c r="UHO14" s="1"/>
      <c r="UHP14" s="1"/>
      <c r="UHQ14" s="1"/>
      <c r="UHR14" s="1"/>
      <c r="UHS14" s="1"/>
      <c r="UHT14" s="1"/>
      <c r="UHU14" s="1"/>
      <c r="UHV14" s="1"/>
      <c r="UHW14" s="1"/>
      <c r="UHX14" s="1"/>
      <c r="UHY14" s="1"/>
      <c r="UHZ14" s="1"/>
      <c r="UIA14" s="1"/>
      <c r="UIB14" s="1"/>
      <c r="UIC14" s="1"/>
      <c r="UID14" s="1"/>
      <c r="UIE14" s="1"/>
      <c r="UIF14" s="1"/>
      <c r="UIG14" s="1"/>
      <c r="UIH14" s="1"/>
      <c r="UII14" s="1"/>
      <c r="UIJ14" s="1"/>
      <c r="UIK14" s="1"/>
      <c r="UIL14" s="1"/>
      <c r="UIM14" s="1"/>
      <c r="UIN14" s="1"/>
      <c r="UIO14" s="1"/>
      <c r="UIP14" s="1"/>
      <c r="UIQ14" s="1"/>
      <c r="UIR14" s="1"/>
      <c r="UIS14" s="1"/>
      <c r="UIT14" s="1"/>
      <c r="UIU14" s="1"/>
      <c r="UIV14" s="1"/>
      <c r="UIW14" s="1"/>
      <c r="UIX14" s="1"/>
      <c r="UIY14" s="1"/>
      <c r="UIZ14" s="1"/>
      <c r="UJA14" s="1"/>
      <c r="UJB14" s="1"/>
      <c r="UJC14" s="1"/>
      <c r="UJD14" s="1"/>
      <c r="UJE14" s="1"/>
      <c r="UJF14" s="1"/>
      <c r="UJG14" s="1"/>
      <c r="UJH14" s="1"/>
      <c r="UJI14" s="1"/>
      <c r="UJJ14" s="1"/>
      <c r="UJK14" s="1"/>
      <c r="UJL14" s="1"/>
      <c r="UJM14" s="1"/>
      <c r="UJN14" s="1"/>
      <c r="UJO14" s="1"/>
      <c r="UJP14" s="1"/>
      <c r="UJQ14" s="1"/>
      <c r="UJR14" s="1"/>
      <c r="UJS14" s="1"/>
      <c r="UJT14" s="1"/>
      <c r="UJU14" s="1"/>
      <c r="UJV14" s="1"/>
      <c r="UJW14" s="1"/>
      <c r="UJX14" s="1"/>
      <c r="UJY14" s="1"/>
      <c r="UJZ14" s="1"/>
      <c r="UKA14" s="1"/>
      <c r="UKB14" s="1"/>
      <c r="UKC14" s="1"/>
      <c r="UKD14" s="1"/>
      <c r="UKE14" s="1"/>
      <c r="UKF14" s="1"/>
      <c r="UKG14" s="1"/>
      <c r="UKH14" s="1"/>
      <c r="UKI14" s="1"/>
      <c r="UKJ14" s="1"/>
      <c r="UKK14" s="1"/>
      <c r="UKL14" s="1"/>
      <c r="UKM14" s="1"/>
      <c r="UKN14" s="1"/>
      <c r="UKO14" s="1"/>
      <c r="UKP14" s="1"/>
      <c r="UKQ14" s="1"/>
      <c r="UKR14" s="1"/>
      <c r="UKS14" s="1"/>
      <c r="UKT14" s="1"/>
      <c r="UKU14" s="1"/>
      <c r="UKV14" s="1"/>
      <c r="UKW14" s="1"/>
      <c r="UKX14" s="1"/>
      <c r="UKY14" s="1"/>
      <c r="UKZ14" s="1"/>
      <c r="ULA14" s="1"/>
      <c r="ULB14" s="1"/>
      <c r="ULC14" s="1"/>
      <c r="ULD14" s="1"/>
      <c r="ULE14" s="1"/>
      <c r="ULF14" s="1"/>
      <c r="ULG14" s="1"/>
      <c r="ULH14" s="1"/>
      <c r="ULI14" s="1"/>
      <c r="ULJ14" s="1"/>
      <c r="ULK14" s="1"/>
      <c r="ULL14" s="1"/>
      <c r="ULM14" s="1"/>
      <c r="ULN14" s="1"/>
      <c r="ULO14" s="1"/>
      <c r="ULP14" s="1"/>
      <c r="ULQ14" s="1"/>
      <c r="ULR14" s="1"/>
      <c r="ULS14" s="1"/>
      <c r="ULT14" s="1"/>
      <c r="ULU14" s="1"/>
      <c r="ULV14" s="1"/>
      <c r="ULW14" s="1"/>
      <c r="ULX14" s="1"/>
      <c r="ULY14" s="1"/>
      <c r="ULZ14" s="1"/>
      <c r="UMA14" s="1"/>
      <c r="UMB14" s="1"/>
      <c r="UMC14" s="1"/>
      <c r="UMD14" s="1"/>
      <c r="UME14" s="1"/>
      <c r="UMF14" s="1"/>
      <c r="UMG14" s="1"/>
      <c r="UMH14" s="1"/>
      <c r="UMI14" s="1"/>
      <c r="UMJ14" s="1"/>
      <c r="UMK14" s="1"/>
      <c r="UML14" s="1"/>
      <c r="UMM14" s="1"/>
      <c r="UMN14" s="1"/>
      <c r="UMO14" s="1"/>
      <c r="UMP14" s="1"/>
      <c r="UMQ14" s="1"/>
      <c r="UMR14" s="1"/>
      <c r="UMS14" s="1"/>
      <c r="UMT14" s="1"/>
      <c r="UMU14" s="1"/>
      <c r="UMV14" s="1"/>
      <c r="UMW14" s="1"/>
      <c r="UMX14" s="1"/>
      <c r="UMY14" s="1"/>
      <c r="UMZ14" s="1"/>
      <c r="UNA14" s="1"/>
      <c r="UNB14" s="1"/>
      <c r="UNC14" s="1"/>
      <c r="UND14" s="1"/>
      <c r="UNE14" s="1"/>
      <c r="UNF14" s="1"/>
      <c r="UNG14" s="1"/>
      <c r="UNH14" s="1"/>
      <c r="UNI14" s="1"/>
      <c r="UNJ14" s="1"/>
      <c r="UNK14" s="1"/>
      <c r="UNL14" s="1"/>
      <c r="UNM14" s="1"/>
      <c r="UNN14" s="1"/>
      <c r="UNO14" s="1"/>
      <c r="UNP14" s="1"/>
      <c r="UNQ14" s="1"/>
      <c r="UNR14" s="1"/>
      <c r="UNS14" s="1"/>
      <c r="UNT14" s="1"/>
      <c r="UNU14" s="1"/>
      <c r="UNV14" s="1"/>
      <c r="UNW14" s="1"/>
      <c r="UNX14" s="1"/>
      <c r="UNY14" s="1"/>
      <c r="UNZ14" s="1"/>
      <c r="UOA14" s="1"/>
      <c r="UOB14" s="1"/>
      <c r="UOC14" s="1"/>
      <c r="UOD14" s="1"/>
      <c r="UOE14" s="1"/>
      <c r="UOF14" s="1"/>
      <c r="UOG14" s="1"/>
      <c r="UOH14" s="1"/>
      <c r="UOI14" s="1"/>
      <c r="UOJ14" s="1"/>
      <c r="UOK14" s="1"/>
      <c r="UOL14" s="1"/>
      <c r="UOM14" s="1"/>
      <c r="UON14" s="1"/>
      <c r="UOO14" s="1"/>
      <c r="UOP14" s="1"/>
      <c r="UOQ14" s="1"/>
      <c r="UOR14" s="1"/>
      <c r="UOS14" s="1"/>
      <c r="UOT14" s="1"/>
      <c r="UOU14" s="1"/>
      <c r="UOV14" s="1"/>
      <c r="UOW14" s="1"/>
      <c r="UOX14" s="1"/>
      <c r="UOY14" s="1"/>
      <c r="UOZ14" s="1"/>
      <c r="UPA14" s="1"/>
      <c r="UPB14" s="1"/>
      <c r="UPC14" s="1"/>
      <c r="UPD14" s="1"/>
      <c r="UPE14" s="1"/>
      <c r="UPF14" s="1"/>
      <c r="UPG14" s="1"/>
      <c r="UPH14" s="1"/>
      <c r="UPI14" s="1"/>
      <c r="UPJ14" s="1"/>
      <c r="UPK14" s="1"/>
      <c r="UPL14" s="1"/>
      <c r="UPM14" s="1"/>
      <c r="UPN14" s="1"/>
      <c r="UPO14" s="1"/>
      <c r="UPP14" s="1"/>
      <c r="UPQ14" s="1"/>
      <c r="UPR14" s="1"/>
      <c r="UPS14" s="1"/>
      <c r="UPT14" s="1"/>
      <c r="UPU14" s="1"/>
      <c r="UPV14" s="1"/>
      <c r="UPW14" s="1"/>
      <c r="UPX14" s="1"/>
      <c r="UPY14" s="1"/>
      <c r="UPZ14" s="1"/>
      <c r="UQA14" s="1"/>
      <c r="UQB14" s="1"/>
      <c r="UQC14" s="1"/>
      <c r="UQD14" s="1"/>
      <c r="UQE14" s="1"/>
      <c r="UQF14" s="1"/>
      <c r="UQG14" s="1"/>
      <c r="UQH14" s="1"/>
      <c r="UQI14" s="1"/>
      <c r="UQJ14" s="1"/>
      <c r="UQK14" s="1"/>
      <c r="UQL14" s="1"/>
      <c r="UQM14" s="1"/>
      <c r="UQN14" s="1"/>
      <c r="UQO14" s="1"/>
      <c r="UQP14" s="1"/>
      <c r="UQQ14" s="1"/>
      <c r="UQR14" s="1"/>
      <c r="UQS14" s="1"/>
      <c r="UQT14" s="1"/>
      <c r="UQU14" s="1"/>
      <c r="UQV14" s="1"/>
      <c r="UQW14" s="1"/>
      <c r="UQX14" s="1"/>
      <c r="UQY14" s="1"/>
      <c r="UQZ14" s="1"/>
      <c r="URA14" s="1"/>
      <c r="URB14" s="1"/>
      <c r="URC14" s="1"/>
      <c r="URD14" s="1"/>
      <c r="URE14" s="1"/>
      <c r="URF14" s="1"/>
      <c r="URG14" s="1"/>
      <c r="URH14" s="1"/>
      <c r="URI14" s="1"/>
      <c r="URJ14" s="1"/>
      <c r="URK14" s="1"/>
      <c r="URL14" s="1"/>
      <c r="URM14" s="1"/>
      <c r="URN14" s="1"/>
      <c r="URO14" s="1"/>
      <c r="URP14" s="1"/>
      <c r="URQ14" s="1"/>
      <c r="URR14" s="1"/>
      <c r="URS14" s="1"/>
      <c r="URT14" s="1"/>
      <c r="URU14" s="1"/>
      <c r="URV14" s="1"/>
      <c r="URW14" s="1"/>
      <c r="URX14" s="1"/>
      <c r="URY14" s="1"/>
      <c r="URZ14" s="1"/>
      <c r="USA14" s="1"/>
      <c r="USB14" s="1"/>
      <c r="USC14" s="1"/>
      <c r="USD14" s="1"/>
      <c r="USE14" s="1"/>
      <c r="USF14" s="1"/>
      <c r="USG14" s="1"/>
      <c r="USH14" s="1"/>
      <c r="USI14" s="1"/>
      <c r="USJ14" s="1"/>
      <c r="USK14" s="1"/>
      <c r="USL14" s="1"/>
      <c r="USM14" s="1"/>
      <c r="USN14" s="1"/>
      <c r="USO14" s="1"/>
      <c r="USP14" s="1"/>
      <c r="USQ14" s="1"/>
      <c r="USR14" s="1"/>
      <c r="USS14" s="1"/>
      <c r="UST14" s="1"/>
      <c r="USU14" s="1"/>
      <c r="USV14" s="1"/>
      <c r="USW14" s="1"/>
      <c r="USX14" s="1"/>
      <c r="USY14" s="1"/>
      <c r="USZ14" s="1"/>
      <c r="UTA14" s="1"/>
      <c r="UTB14" s="1"/>
      <c r="UTC14" s="1"/>
      <c r="UTD14" s="1"/>
      <c r="UTE14" s="1"/>
      <c r="UTF14" s="1"/>
      <c r="UTG14" s="1"/>
      <c r="UTH14" s="1"/>
      <c r="UTI14" s="1"/>
      <c r="UTJ14" s="1"/>
      <c r="UTK14" s="1"/>
      <c r="UTL14" s="1"/>
      <c r="UTM14" s="1"/>
      <c r="UTN14" s="1"/>
      <c r="UTO14" s="1"/>
      <c r="UTP14" s="1"/>
      <c r="UTQ14" s="1"/>
      <c r="UTR14" s="1"/>
      <c r="UTS14" s="1"/>
      <c r="UTT14" s="1"/>
      <c r="UTU14" s="1"/>
      <c r="UTV14" s="1"/>
      <c r="UTW14" s="1"/>
      <c r="UTX14" s="1"/>
      <c r="UTY14" s="1"/>
      <c r="UTZ14" s="1"/>
      <c r="UUA14" s="1"/>
      <c r="UUB14" s="1"/>
      <c r="UUC14" s="1"/>
      <c r="UUD14" s="1"/>
      <c r="UUE14" s="1"/>
      <c r="UUF14" s="1"/>
      <c r="UUG14" s="1"/>
      <c r="UUH14" s="1"/>
      <c r="UUI14" s="1"/>
      <c r="UUJ14" s="1"/>
      <c r="UUK14" s="1"/>
      <c r="UUL14" s="1"/>
      <c r="UUM14" s="1"/>
      <c r="UUN14" s="1"/>
      <c r="UUO14" s="1"/>
      <c r="UUP14" s="1"/>
      <c r="UUQ14" s="1"/>
      <c r="UUR14" s="1"/>
      <c r="UUS14" s="1"/>
      <c r="UUT14" s="1"/>
      <c r="UUU14" s="1"/>
      <c r="UUV14" s="1"/>
      <c r="UUW14" s="1"/>
      <c r="UUX14" s="1"/>
      <c r="UUY14" s="1"/>
      <c r="UUZ14" s="1"/>
      <c r="UVA14" s="1"/>
      <c r="UVB14" s="1"/>
      <c r="UVC14" s="1"/>
      <c r="UVD14" s="1"/>
      <c r="UVE14" s="1"/>
      <c r="UVF14" s="1"/>
      <c r="UVG14" s="1"/>
      <c r="UVH14" s="1"/>
      <c r="UVI14" s="1"/>
      <c r="UVJ14" s="1"/>
      <c r="UVK14" s="1"/>
      <c r="UVL14" s="1"/>
      <c r="UVM14" s="1"/>
      <c r="UVN14" s="1"/>
      <c r="UVO14" s="1"/>
      <c r="UVP14" s="1"/>
      <c r="UVQ14" s="1"/>
      <c r="UVR14" s="1"/>
      <c r="UVS14" s="1"/>
      <c r="UVT14" s="1"/>
      <c r="UVU14" s="1"/>
      <c r="UVV14" s="1"/>
      <c r="UVW14" s="1"/>
      <c r="UVX14" s="1"/>
      <c r="UVY14" s="1"/>
      <c r="UVZ14" s="1"/>
      <c r="UWA14" s="1"/>
      <c r="UWB14" s="1"/>
      <c r="UWC14" s="1"/>
      <c r="UWD14" s="1"/>
      <c r="UWE14" s="1"/>
      <c r="UWF14" s="1"/>
      <c r="UWG14" s="1"/>
      <c r="UWH14" s="1"/>
      <c r="UWI14" s="1"/>
      <c r="UWJ14" s="1"/>
      <c r="UWK14" s="1"/>
      <c r="UWL14" s="1"/>
      <c r="UWM14" s="1"/>
      <c r="UWN14" s="1"/>
      <c r="UWO14" s="1"/>
      <c r="UWP14" s="1"/>
      <c r="UWQ14" s="1"/>
      <c r="UWR14" s="1"/>
      <c r="UWS14" s="1"/>
      <c r="UWT14" s="1"/>
      <c r="UWU14" s="1"/>
      <c r="UWV14" s="1"/>
      <c r="UWW14" s="1"/>
      <c r="UWX14" s="1"/>
      <c r="UWY14" s="1"/>
      <c r="UWZ14" s="1"/>
      <c r="UXA14" s="1"/>
      <c r="UXB14" s="1"/>
      <c r="UXC14" s="1"/>
      <c r="UXD14" s="1"/>
      <c r="UXE14" s="1"/>
      <c r="UXF14" s="1"/>
      <c r="UXG14" s="1"/>
      <c r="UXH14" s="1"/>
      <c r="UXI14" s="1"/>
      <c r="UXJ14" s="1"/>
      <c r="UXK14" s="1"/>
      <c r="UXL14" s="1"/>
      <c r="UXM14" s="1"/>
      <c r="UXN14" s="1"/>
      <c r="UXO14" s="1"/>
      <c r="UXP14" s="1"/>
      <c r="UXQ14" s="1"/>
      <c r="UXR14" s="1"/>
      <c r="UXS14" s="1"/>
      <c r="UXT14" s="1"/>
      <c r="UXU14" s="1"/>
      <c r="UXV14" s="1"/>
      <c r="UXW14" s="1"/>
      <c r="UXX14" s="1"/>
      <c r="UXY14" s="1"/>
      <c r="UXZ14" s="1"/>
      <c r="UYA14" s="1"/>
      <c r="UYB14" s="1"/>
      <c r="UYC14" s="1"/>
      <c r="UYD14" s="1"/>
      <c r="UYE14" s="1"/>
      <c r="UYF14" s="1"/>
      <c r="UYG14" s="1"/>
      <c r="UYH14" s="1"/>
      <c r="UYI14" s="1"/>
      <c r="UYJ14" s="1"/>
      <c r="UYK14" s="1"/>
      <c r="UYL14" s="1"/>
      <c r="UYM14" s="1"/>
      <c r="UYN14" s="1"/>
      <c r="UYO14" s="1"/>
      <c r="UYP14" s="1"/>
      <c r="UYQ14" s="1"/>
      <c r="UYR14" s="1"/>
      <c r="UYS14" s="1"/>
      <c r="UYT14" s="1"/>
      <c r="UYU14" s="1"/>
      <c r="UYV14" s="1"/>
      <c r="UYW14" s="1"/>
      <c r="UYX14" s="1"/>
      <c r="UYY14" s="1"/>
      <c r="UYZ14" s="1"/>
      <c r="UZA14" s="1"/>
      <c r="UZB14" s="1"/>
      <c r="UZC14" s="1"/>
      <c r="UZD14" s="1"/>
      <c r="UZE14" s="1"/>
      <c r="UZF14" s="1"/>
      <c r="UZG14" s="1"/>
      <c r="UZH14" s="1"/>
      <c r="UZI14" s="1"/>
      <c r="UZJ14" s="1"/>
      <c r="UZK14" s="1"/>
      <c r="UZL14" s="1"/>
      <c r="UZM14" s="1"/>
      <c r="UZN14" s="1"/>
      <c r="UZO14" s="1"/>
      <c r="UZP14" s="1"/>
      <c r="UZQ14" s="1"/>
      <c r="UZR14" s="1"/>
      <c r="UZS14" s="1"/>
      <c r="UZT14" s="1"/>
      <c r="UZU14" s="1"/>
      <c r="UZV14" s="1"/>
      <c r="UZW14" s="1"/>
      <c r="UZX14" s="1"/>
      <c r="UZY14" s="1"/>
      <c r="UZZ14" s="1"/>
      <c r="VAA14" s="1"/>
      <c r="VAB14" s="1"/>
      <c r="VAC14" s="1"/>
      <c r="VAD14" s="1"/>
      <c r="VAE14" s="1"/>
      <c r="VAF14" s="1"/>
      <c r="VAG14" s="1"/>
      <c r="VAH14" s="1"/>
      <c r="VAI14" s="1"/>
      <c r="VAJ14" s="1"/>
      <c r="VAK14" s="1"/>
      <c r="VAL14" s="1"/>
      <c r="VAM14" s="1"/>
      <c r="VAN14" s="1"/>
      <c r="VAO14" s="1"/>
      <c r="VAP14" s="1"/>
      <c r="VAQ14" s="1"/>
      <c r="VAR14" s="1"/>
      <c r="VAS14" s="1"/>
      <c r="VAT14" s="1"/>
      <c r="VAU14" s="1"/>
      <c r="VAV14" s="1"/>
      <c r="VAW14" s="1"/>
      <c r="VAX14" s="1"/>
      <c r="VAY14" s="1"/>
      <c r="VAZ14" s="1"/>
      <c r="VBA14" s="1"/>
      <c r="VBB14" s="1"/>
      <c r="VBC14" s="1"/>
      <c r="VBD14" s="1"/>
      <c r="VBE14" s="1"/>
      <c r="VBF14" s="1"/>
      <c r="VBG14" s="1"/>
      <c r="VBH14" s="1"/>
      <c r="VBI14" s="1"/>
      <c r="VBJ14" s="1"/>
      <c r="VBK14" s="1"/>
      <c r="VBL14" s="1"/>
      <c r="VBM14" s="1"/>
      <c r="VBN14" s="1"/>
      <c r="VBO14" s="1"/>
      <c r="VBP14" s="1"/>
      <c r="VBQ14" s="1"/>
      <c r="VBR14" s="1"/>
      <c r="VBS14" s="1"/>
      <c r="VBT14" s="1"/>
      <c r="VBU14" s="1"/>
      <c r="VBV14" s="1"/>
      <c r="VBW14" s="1"/>
      <c r="VBX14" s="1"/>
      <c r="VBY14" s="1"/>
      <c r="VBZ14" s="1"/>
      <c r="VCA14" s="1"/>
      <c r="VCB14" s="1"/>
      <c r="VCC14" s="1"/>
      <c r="VCD14" s="1"/>
      <c r="VCE14" s="1"/>
      <c r="VCF14" s="1"/>
      <c r="VCG14" s="1"/>
      <c r="VCH14" s="1"/>
      <c r="VCI14" s="1"/>
      <c r="VCJ14" s="1"/>
      <c r="VCK14" s="1"/>
      <c r="VCL14" s="1"/>
      <c r="VCM14" s="1"/>
      <c r="VCN14" s="1"/>
      <c r="VCO14" s="1"/>
      <c r="VCP14" s="1"/>
      <c r="VCQ14" s="1"/>
      <c r="VCR14" s="1"/>
      <c r="VCS14" s="1"/>
      <c r="VCT14" s="1"/>
      <c r="VCU14" s="1"/>
      <c r="VCV14" s="1"/>
      <c r="VCW14" s="1"/>
      <c r="VCX14" s="1"/>
      <c r="VCY14" s="1"/>
      <c r="VCZ14" s="1"/>
      <c r="VDA14" s="1"/>
      <c r="VDB14" s="1"/>
      <c r="VDC14" s="1"/>
      <c r="VDD14" s="1"/>
      <c r="VDE14" s="1"/>
      <c r="VDF14" s="1"/>
      <c r="VDG14" s="1"/>
      <c r="VDH14" s="1"/>
      <c r="VDI14" s="1"/>
      <c r="VDJ14" s="1"/>
      <c r="VDK14" s="1"/>
      <c r="VDL14" s="1"/>
      <c r="VDM14" s="1"/>
      <c r="VDN14" s="1"/>
      <c r="VDO14" s="1"/>
      <c r="VDP14" s="1"/>
      <c r="VDQ14" s="1"/>
      <c r="VDR14" s="1"/>
      <c r="VDS14" s="1"/>
      <c r="VDT14" s="1"/>
      <c r="VDU14" s="1"/>
      <c r="VDV14" s="1"/>
      <c r="VDW14" s="1"/>
      <c r="VDX14" s="1"/>
      <c r="VDY14" s="1"/>
      <c r="VDZ14" s="1"/>
      <c r="VEA14" s="1"/>
      <c r="VEB14" s="1"/>
      <c r="VEC14" s="1"/>
      <c r="VED14" s="1"/>
      <c r="VEE14" s="1"/>
      <c r="VEF14" s="1"/>
      <c r="VEG14" s="1"/>
      <c r="VEH14" s="1"/>
      <c r="VEI14" s="1"/>
      <c r="VEJ14" s="1"/>
      <c r="VEK14" s="1"/>
      <c r="VEL14" s="1"/>
      <c r="VEM14" s="1"/>
      <c r="VEN14" s="1"/>
      <c r="VEO14" s="1"/>
      <c r="VEP14" s="1"/>
      <c r="VEQ14" s="1"/>
      <c r="VER14" s="1"/>
      <c r="VES14" s="1"/>
      <c r="VET14" s="1"/>
      <c r="VEU14" s="1"/>
      <c r="VEV14" s="1"/>
      <c r="VEW14" s="1"/>
      <c r="VEX14" s="1"/>
      <c r="VEY14" s="1"/>
      <c r="VEZ14" s="1"/>
      <c r="VFA14" s="1"/>
      <c r="VFB14" s="1"/>
      <c r="VFC14" s="1"/>
      <c r="VFD14" s="1"/>
      <c r="VFE14" s="1"/>
      <c r="VFF14" s="1"/>
      <c r="VFG14" s="1"/>
      <c r="VFH14" s="1"/>
      <c r="VFI14" s="1"/>
      <c r="VFJ14" s="1"/>
      <c r="VFK14" s="1"/>
      <c r="VFL14" s="1"/>
      <c r="VFM14" s="1"/>
      <c r="VFN14" s="1"/>
      <c r="VFO14" s="1"/>
      <c r="VFP14" s="1"/>
      <c r="VFQ14" s="1"/>
      <c r="VFR14" s="1"/>
      <c r="VFS14" s="1"/>
      <c r="VFT14" s="1"/>
      <c r="VFU14" s="1"/>
      <c r="VFV14" s="1"/>
      <c r="VFW14" s="1"/>
      <c r="VFX14" s="1"/>
      <c r="VFY14" s="1"/>
      <c r="VFZ14" s="1"/>
      <c r="VGA14" s="1"/>
      <c r="VGB14" s="1"/>
      <c r="VGC14" s="1"/>
      <c r="VGD14" s="1"/>
      <c r="VGE14" s="1"/>
      <c r="VGF14" s="1"/>
      <c r="VGG14" s="1"/>
      <c r="VGH14" s="1"/>
      <c r="VGI14" s="1"/>
      <c r="VGJ14" s="1"/>
      <c r="VGK14" s="1"/>
      <c r="VGL14" s="1"/>
      <c r="VGM14" s="1"/>
      <c r="VGN14" s="1"/>
      <c r="VGO14" s="1"/>
      <c r="VGP14" s="1"/>
      <c r="VGQ14" s="1"/>
      <c r="VGR14" s="1"/>
      <c r="VGS14" s="1"/>
      <c r="VGT14" s="1"/>
      <c r="VGU14" s="1"/>
      <c r="VGV14" s="1"/>
      <c r="VGW14" s="1"/>
      <c r="VGX14" s="1"/>
      <c r="VGY14" s="1"/>
      <c r="VGZ14" s="1"/>
      <c r="VHA14" s="1"/>
      <c r="VHB14" s="1"/>
      <c r="VHC14" s="1"/>
      <c r="VHD14" s="1"/>
      <c r="VHE14" s="1"/>
      <c r="VHF14" s="1"/>
      <c r="VHG14" s="1"/>
      <c r="VHH14" s="1"/>
      <c r="VHI14" s="1"/>
      <c r="VHJ14" s="1"/>
      <c r="VHK14" s="1"/>
      <c r="VHL14" s="1"/>
      <c r="VHM14" s="1"/>
      <c r="VHN14" s="1"/>
      <c r="VHO14" s="1"/>
      <c r="VHP14" s="1"/>
      <c r="VHQ14" s="1"/>
      <c r="VHR14" s="1"/>
      <c r="VHS14" s="1"/>
      <c r="VHT14" s="1"/>
      <c r="VHU14" s="1"/>
      <c r="VHV14" s="1"/>
      <c r="VHW14" s="1"/>
      <c r="VHX14" s="1"/>
      <c r="VHY14" s="1"/>
      <c r="VHZ14" s="1"/>
      <c r="VIA14" s="1"/>
      <c r="VIB14" s="1"/>
      <c r="VIC14" s="1"/>
      <c r="VID14" s="1"/>
      <c r="VIE14" s="1"/>
      <c r="VIF14" s="1"/>
      <c r="VIG14" s="1"/>
      <c r="VIH14" s="1"/>
      <c r="VII14" s="1"/>
      <c r="VIJ14" s="1"/>
      <c r="VIK14" s="1"/>
      <c r="VIL14" s="1"/>
      <c r="VIM14" s="1"/>
      <c r="VIN14" s="1"/>
      <c r="VIO14" s="1"/>
      <c r="VIP14" s="1"/>
      <c r="VIQ14" s="1"/>
      <c r="VIR14" s="1"/>
      <c r="VIS14" s="1"/>
      <c r="VIT14" s="1"/>
      <c r="VIU14" s="1"/>
      <c r="VIV14" s="1"/>
      <c r="VIW14" s="1"/>
      <c r="VIX14" s="1"/>
      <c r="VIY14" s="1"/>
      <c r="VIZ14" s="1"/>
      <c r="VJA14" s="1"/>
      <c r="VJB14" s="1"/>
      <c r="VJC14" s="1"/>
      <c r="VJD14" s="1"/>
      <c r="VJE14" s="1"/>
      <c r="VJF14" s="1"/>
      <c r="VJG14" s="1"/>
      <c r="VJH14" s="1"/>
      <c r="VJI14" s="1"/>
      <c r="VJJ14" s="1"/>
      <c r="VJK14" s="1"/>
      <c r="VJL14" s="1"/>
      <c r="VJM14" s="1"/>
      <c r="VJN14" s="1"/>
      <c r="VJO14" s="1"/>
      <c r="VJP14" s="1"/>
      <c r="VJQ14" s="1"/>
      <c r="VJR14" s="1"/>
      <c r="VJS14" s="1"/>
      <c r="VJT14" s="1"/>
      <c r="VJU14" s="1"/>
      <c r="VJV14" s="1"/>
      <c r="VJW14" s="1"/>
      <c r="VJX14" s="1"/>
      <c r="VJY14" s="1"/>
      <c r="VJZ14" s="1"/>
      <c r="VKA14" s="1"/>
      <c r="VKB14" s="1"/>
      <c r="VKC14" s="1"/>
      <c r="VKD14" s="1"/>
      <c r="VKE14" s="1"/>
      <c r="VKF14" s="1"/>
      <c r="VKG14" s="1"/>
      <c r="VKH14" s="1"/>
      <c r="VKI14" s="1"/>
      <c r="VKJ14" s="1"/>
      <c r="VKK14" s="1"/>
      <c r="VKL14" s="1"/>
      <c r="VKM14" s="1"/>
      <c r="VKN14" s="1"/>
      <c r="VKO14" s="1"/>
      <c r="VKP14" s="1"/>
      <c r="VKQ14" s="1"/>
      <c r="VKR14" s="1"/>
      <c r="VKS14" s="1"/>
      <c r="VKT14" s="1"/>
      <c r="VKU14" s="1"/>
      <c r="VKV14" s="1"/>
      <c r="VKW14" s="1"/>
      <c r="VKX14" s="1"/>
      <c r="VKY14" s="1"/>
      <c r="VKZ14" s="1"/>
      <c r="VLA14" s="1"/>
      <c r="VLB14" s="1"/>
      <c r="VLC14" s="1"/>
      <c r="VLD14" s="1"/>
      <c r="VLE14" s="1"/>
      <c r="VLF14" s="1"/>
      <c r="VLG14" s="1"/>
      <c r="VLH14" s="1"/>
      <c r="VLI14" s="1"/>
      <c r="VLJ14" s="1"/>
      <c r="VLK14" s="1"/>
      <c r="VLL14" s="1"/>
      <c r="VLM14" s="1"/>
      <c r="VLN14" s="1"/>
      <c r="VLO14" s="1"/>
      <c r="VLP14" s="1"/>
      <c r="VLQ14" s="1"/>
      <c r="VLR14" s="1"/>
      <c r="VLS14" s="1"/>
      <c r="VLT14" s="1"/>
      <c r="VLU14" s="1"/>
      <c r="VLV14" s="1"/>
      <c r="VLW14" s="1"/>
      <c r="VLX14" s="1"/>
      <c r="VLY14" s="1"/>
      <c r="VLZ14" s="1"/>
      <c r="VMA14" s="1"/>
      <c r="VMB14" s="1"/>
      <c r="VMC14" s="1"/>
      <c r="VMD14" s="1"/>
      <c r="VME14" s="1"/>
      <c r="VMF14" s="1"/>
      <c r="VMG14" s="1"/>
      <c r="VMH14" s="1"/>
      <c r="VMI14" s="1"/>
      <c r="VMJ14" s="1"/>
      <c r="VMK14" s="1"/>
      <c r="VML14" s="1"/>
      <c r="VMM14" s="1"/>
      <c r="VMN14" s="1"/>
      <c r="VMO14" s="1"/>
      <c r="VMP14" s="1"/>
      <c r="VMQ14" s="1"/>
      <c r="VMR14" s="1"/>
      <c r="VMS14" s="1"/>
      <c r="VMT14" s="1"/>
      <c r="VMU14" s="1"/>
      <c r="VMV14" s="1"/>
      <c r="VMW14" s="1"/>
      <c r="VMX14" s="1"/>
      <c r="VMY14" s="1"/>
      <c r="VMZ14" s="1"/>
      <c r="VNA14" s="1"/>
      <c r="VNB14" s="1"/>
      <c r="VNC14" s="1"/>
      <c r="VND14" s="1"/>
      <c r="VNE14" s="1"/>
      <c r="VNF14" s="1"/>
      <c r="VNG14" s="1"/>
      <c r="VNH14" s="1"/>
      <c r="VNI14" s="1"/>
      <c r="VNJ14" s="1"/>
      <c r="VNK14" s="1"/>
      <c r="VNL14" s="1"/>
      <c r="VNM14" s="1"/>
      <c r="VNN14" s="1"/>
      <c r="VNO14" s="1"/>
      <c r="VNP14" s="1"/>
      <c r="VNQ14" s="1"/>
      <c r="VNR14" s="1"/>
      <c r="VNS14" s="1"/>
      <c r="VNT14" s="1"/>
      <c r="VNU14" s="1"/>
      <c r="VNV14" s="1"/>
      <c r="VNW14" s="1"/>
      <c r="VNX14" s="1"/>
      <c r="VNY14" s="1"/>
      <c r="VNZ14" s="1"/>
      <c r="VOA14" s="1"/>
      <c r="VOB14" s="1"/>
      <c r="VOC14" s="1"/>
      <c r="VOD14" s="1"/>
      <c r="VOE14" s="1"/>
      <c r="VOF14" s="1"/>
      <c r="VOG14" s="1"/>
      <c r="VOH14" s="1"/>
      <c r="VOI14" s="1"/>
      <c r="VOJ14" s="1"/>
      <c r="VOK14" s="1"/>
      <c r="VOL14" s="1"/>
      <c r="VOM14" s="1"/>
      <c r="VON14" s="1"/>
      <c r="VOO14" s="1"/>
      <c r="VOP14" s="1"/>
      <c r="VOQ14" s="1"/>
      <c r="VOR14" s="1"/>
      <c r="VOS14" s="1"/>
      <c r="VOT14" s="1"/>
      <c r="VOU14" s="1"/>
      <c r="VOV14" s="1"/>
      <c r="VOW14" s="1"/>
      <c r="VOX14" s="1"/>
      <c r="VOY14" s="1"/>
      <c r="VOZ14" s="1"/>
      <c r="VPA14" s="1"/>
      <c r="VPB14" s="1"/>
      <c r="VPC14" s="1"/>
      <c r="VPD14" s="1"/>
      <c r="VPE14" s="1"/>
      <c r="VPF14" s="1"/>
      <c r="VPG14" s="1"/>
      <c r="VPH14" s="1"/>
      <c r="VPI14" s="1"/>
      <c r="VPJ14" s="1"/>
      <c r="VPK14" s="1"/>
      <c r="VPL14" s="1"/>
      <c r="VPM14" s="1"/>
      <c r="VPN14" s="1"/>
      <c r="VPO14" s="1"/>
      <c r="VPP14" s="1"/>
      <c r="VPQ14" s="1"/>
      <c r="VPR14" s="1"/>
      <c r="VPS14" s="1"/>
      <c r="VPT14" s="1"/>
      <c r="VPU14" s="1"/>
      <c r="VPV14" s="1"/>
      <c r="VPW14" s="1"/>
      <c r="VPX14" s="1"/>
      <c r="VPY14" s="1"/>
      <c r="VPZ14" s="1"/>
      <c r="VQA14" s="1"/>
      <c r="VQB14" s="1"/>
      <c r="VQC14" s="1"/>
      <c r="VQD14" s="1"/>
      <c r="VQE14" s="1"/>
      <c r="VQF14" s="1"/>
      <c r="VQG14" s="1"/>
      <c r="VQH14" s="1"/>
      <c r="VQI14" s="1"/>
      <c r="VQJ14" s="1"/>
      <c r="VQK14" s="1"/>
      <c r="VQL14" s="1"/>
      <c r="VQM14" s="1"/>
      <c r="VQN14" s="1"/>
      <c r="VQO14" s="1"/>
      <c r="VQP14" s="1"/>
      <c r="VQQ14" s="1"/>
      <c r="VQR14" s="1"/>
      <c r="VQS14" s="1"/>
      <c r="VQT14" s="1"/>
      <c r="VQU14" s="1"/>
      <c r="VQV14" s="1"/>
      <c r="VQW14" s="1"/>
      <c r="VQX14" s="1"/>
      <c r="VQY14" s="1"/>
      <c r="VQZ14" s="1"/>
      <c r="VRA14" s="1"/>
      <c r="VRB14" s="1"/>
      <c r="VRC14" s="1"/>
      <c r="VRD14" s="1"/>
      <c r="VRE14" s="1"/>
      <c r="VRF14" s="1"/>
      <c r="VRG14" s="1"/>
      <c r="VRH14" s="1"/>
      <c r="VRI14" s="1"/>
      <c r="VRJ14" s="1"/>
      <c r="VRK14" s="1"/>
      <c r="VRL14" s="1"/>
      <c r="VRM14" s="1"/>
      <c r="VRN14" s="1"/>
      <c r="VRO14" s="1"/>
      <c r="VRP14" s="1"/>
      <c r="VRQ14" s="1"/>
      <c r="VRR14" s="1"/>
      <c r="VRS14" s="1"/>
      <c r="VRT14" s="1"/>
      <c r="VRU14" s="1"/>
      <c r="VRV14" s="1"/>
      <c r="VRW14" s="1"/>
      <c r="VRX14" s="1"/>
      <c r="VRY14" s="1"/>
      <c r="VRZ14" s="1"/>
      <c r="VSA14" s="1"/>
      <c r="VSB14" s="1"/>
      <c r="VSC14" s="1"/>
      <c r="VSD14" s="1"/>
      <c r="VSE14" s="1"/>
      <c r="VSF14" s="1"/>
      <c r="VSG14" s="1"/>
      <c r="VSH14" s="1"/>
      <c r="VSI14" s="1"/>
      <c r="VSJ14" s="1"/>
      <c r="VSK14" s="1"/>
      <c r="VSL14" s="1"/>
      <c r="VSM14" s="1"/>
      <c r="VSN14" s="1"/>
      <c r="VSO14" s="1"/>
      <c r="VSP14" s="1"/>
      <c r="VSQ14" s="1"/>
      <c r="VSR14" s="1"/>
      <c r="VSS14" s="1"/>
      <c r="VST14" s="1"/>
      <c r="VSU14" s="1"/>
      <c r="VSV14" s="1"/>
      <c r="VSW14" s="1"/>
      <c r="VSX14" s="1"/>
      <c r="VSY14" s="1"/>
      <c r="VSZ14" s="1"/>
      <c r="VTA14" s="1"/>
      <c r="VTB14" s="1"/>
      <c r="VTC14" s="1"/>
      <c r="VTD14" s="1"/>
      <c r="VTE14" s="1"/>
      <c r="VTF14" s="1"/>
      <c r="VTG14" s="1"/>
      <c r="VTH14" s="1"/>
      <c r="VTI14" s="1"/>
      <c r="VTJ14" s="1"/>
      <c r="VTK14" s="1"/>
      <c r="VTL14" s="1"/>
      <c r="VTM14" s="1"/>
      <c r="VTN14" s="1"/>
      <c r="VTO14" s="1"/>
      <c r="VTP14" s="1"/>
      <c r="VTQ14" s="1"/>
      <c r="VTR14" s="1"/>
      <c r="VTS14" s="1"/>
      <c r="VTT14" s="1"/>
      <c r="VTU14" s="1"/>
      <c r="VTV14" s="1"/>
      <c r="VTW14" s="1"/>
      <c r="VTX14" s="1"/>
      <c r="VTY14" s="1"/>
      <c r="VTZ14" s="1"/>
      <c r="VUA14" s="1"/>
      <c r="VUB14" s="1"/>
      <c r="VUC14" s="1"/>
      <c r="VUD14" s="1"/>
      <c r="VUE14" s="1"/>
      <c r="VUF14" s="1"/>
      <c r="VUG14" s="1"/>
      <c r="VUH14" s="1"/>
      <c r="VUI14" s="1"/>
      <c r="VUJ14" s="1"/>
      <c r="VUK14" s="1"/>
      <c r="VUL14" s="1"/>
      <c r="VUM14" s="1"/>
      <c r="VUN14" s="1"/>
      <c r="VUO14" s="1"/>
      <c r="VUP14" s="1"/>
      <c r="VUQ14" s="1"/>
      <c r="VUR14" s="1"/>
      <c r="VUS14" s="1"/>
      <c r="VUT14" s="1"/>
      <c r="VUU14" s="1"/>
      <c r="VUV14" s="1"/>
      <c r="VUW14" s="1"/>
      <c r="VUX14" s="1"/>
      <c r="VUY14" s="1"/>
      <c r="VUZ14" s="1"/>
      <c r="VVA14" s="1"/>
      <c r="VVB14" s="1"/>
      <c r="VVC14" s="1"/>
      <c r="VVD14" s="1"/>
      <c r="VVE14" s="1"/>
      <c r="VVF14" s="1"/>
      <c r="VVG14" s="1"/>
      <c r="VVH14" s="1"/>
      <c r="VVI14" s="1"/>
      <c r="VVJ14" s="1"/>
      <c r="VVK14" s="1"/>
      <c r="VVL14" s="1"/>
      <c r="VVM14" s="1"/>
      <c r="VVN14" s="1"/>
      <c r="VVO14" s="1"/>
      <c r="VVP14" s="1"/>
      <c r="VVQ14" s="1"/>
      <c r="VVR14" s="1"/>
      <c r="VVS14" s="1"/>
      <c r="VVT14" s="1"/>
      <c r="VVU14" s="1"/>
      <c r="VVV14" s="1"/>
      <c r="VVW14" s="1"/>
      <c r="VVX14" s="1"/>
      <c r="VVY14" s="1"/>
      <c r="VVZ14" s="1"/>
      <c r="VWA14" s="1"/>
      <c r="VWB14" s="1"/>
      <c r="VWC14" s="1"/>
      <c r="VWD14" s="1"/>
      <c r="VWE14" s="1"/>
      <c r="VWF14" s="1"/>
      <c r="VWG14" s="1"/>
      <c r="VWH14" s="1"/>
      <c r="VWI14" s="1"/>
      <c r="VWJ14" s="1"/>
      <c r="VWK14" s="1"/>
      <c r="VWL14" s="1"/>
      <c r="VWM14" s="1"/>
      <c r="VWN14" s="1"/>
      <c r="VWO14" s="1"/>
      <c r="VWP14" s="1"/>
      <c r="VWQ14" s="1"/>
      <c r="VWR14" s="1"/>
      <c r="VWS14" s="1"/>
      <c r="VWT14" s="1"/>
      <c r="VWU14" s="1"/>
      <c r="VWV14" s="1"/>
      <c r="VWW14" s="1"/>
      <c r="VWX14" s="1"/>
      <c r="VWY14" s="1"/>
      <c r="VWZ14" s="1"/>
      <c r="VXA14" s="1"/>
      <c r="VXB14" s="1"/>
      <c r="VXC14" s="1"/>
      <c r="VXD14" s="1"/>
      <c r="VXE14" s="1"/>
      <c r="VXF14" s="1"/>
      <c r="VXG14" s="1"/>
      <c r="VXH14" s="1"/>
      <c r="VXI14" s="1"/>
      <c r="VXJ14" s="1"/>
      <c r="VXK14" s="1"/>
      <c r="VXL14" s="1"/>
      <c r="VXM14" s="1"/>
      <c r="VXN14" s="1"/>
      <c r="VXO14" s="1"/>
      <c r="VXP14" s="1"/>
      <c r="VXQ14" s="1"/>
      <c r="VXR14" s="1"/>
      <c r="VXS14" s="1"/>
      <c r="VXT14" s="1"/>
      <c r="VXU14" s="1"/>
      <c r="VXV14" s="1"/>
      <c r="VXW14" s="1"/>
      <c r="VXX14" s="1"/>
      <c r="VXY14" s="1"/>
      <c r="VXZ14" s="1"/>
      <c r="VYA14" s="1"/>
      <c r="VYB14" s="1"/>
      <c r="VYC14" s="1"/>
      <c r="VYD14" s="1"/>
      <c r="VYE14" s="1"/>
      <c r="VYF14" s="1"/>
      <c r="VYG14" s="1"/>
      <c r="VYH14" s="1"/>
      <c r="VYI14" s="1"/>
      <c r="VYJ14" s="1"/>
      <c r="VYK14" s="1"/>
      <c r="VYL14" s="1"/>
      <c r="VYM14" s="1"/>
      <c r="VYN14" s="1"/>
      <c r="VYO14" s="1"/>
      <c r="VYP14" s="1"/>
      <c r="VYQ14" s="1"/>
      <c r="VYR14" s="1"/>
      <c r="VYS14" s="1"/>
      <c r="VYT14" s="1"/>
      <c r="VYU14" s="1"/>
      <c r="VYV14" s="1"/>
      <c r="VYW14" s="1"/>
      <c r="VYX14" s="1"/>
      <c r="VYY14" s="1"/>
      <c r="VYZ14" s="1"/>
      <c r="VZA14" s="1"/>
      <c r="VZB14" s="1"/>
      <c r="VZC14" s="1"/>
      <c r="VZD14" s="1"/>
      <c r="VZE14" s="1"/>
      <c r="VZF14" s="1"/>
      <c r="VZG14" s="1"/>
      <c r="VZH14" s="1"/>
      <c r="VZI14" s="1"/>
      <c r="VZJ14" s="1"/>
      <c r="VZK14" s="1"/>
      <c r="VZL14" s="1"/>
      <c r="VZM14" s="1"/>
      <c r="VZN14" s="1"/>
      <c r="VZO14" s="1"/>
      <c r="VZP14" s="1"/>
      <c r="VZQ14" s="1"/>
      <c r="VZR14" s="1"/>
      <c r="VZS14" s="1"/>
      <c r="VZT14" s="1"/>
      <c r="VZU14" s="1"/>
      <c r="VZV14" s="1"/>
      <c r="VZW14" s="1"/>
      <c r="VZX14" s="1"/>
      <c r="VZY14" s="1"/>
      <c r="VZZ14" s="1"/>
      <c r="WAA14" s="1"/>
      <c r="WAB14" s="1"/>
      <c r="WAC14" s="1"/>
      <c r="WAD14" s="1"/>
      <c r="WAE14" s="1"/>
      <c r="WAF14" s="1"/>
      <c r="WAG14" s="1"/>
      <c r="WAH14" s="1"/>
      <c r="WAI14" s="1"/>
      <c r="WAJ14" s="1"/>
      <c r="WAK14" s="1"/>
      <c r="WAL14" s="1"/>
      <c r="WAM14" s="1"/>
      <c r="WAN14" s="1"/>
      <c r="WAO14" s="1"/>
      <c r="WAP14" s="1"/>
      <c r="WAQ14" s="1"/>
      <c r="WAR14" s="1"/>
      <c r="WAS14" s="1"/>
      <c r="WAT14" s="1"/>
      <c r="WAU14" s="1"/>
      <c r="WAV14" s="1"/>
      <c r="WAW14" s="1"/>
      <c r="WAX14" s="1"/>
      <c r="WAY14" s="1"/>
      <c r="WAZ14" s="1"/>
      <c r="WBA14" s="1"/>
      <c r="WBB14" s="1"/>
      <c r="WBC14" s="1"/>
      <c r="WBD14" s="1"/>
      <c r="WBE14" s="1"/>
      <c r="WBF14" s="1"/>
      <c r="WBG14" s="1"/>
      <c r="WBH14" s="1"/>
      <c r="WBI14" s="1"/>
      <c r="WBJ14" s="1"/>
      <c r="WBK14" s="1"/>
      <c r="WBL14" s="1"/>
      <c r="WBM14" s="1"/>
      <c r="WBN14" s="1"/>
      <c r="WBO14" s="1"/>
      <c r="WBP14" s="1"/>
      <c r="WBQ14" s="1"/>
      <c r="WBR14" s="1"/>
      <c r="WBS14" s="1"/>
      <c r="WBT14" s="1"/>
      <c r="WBU14" s="1"/>
      <c r="WBV14" s="1"/>
      <c r="WBW14" s="1"/>
      <c r="WBX14" s="1"/>
      <c r="WBY14" s="1"/>
      <c r="WBZ14" s="1"/>
      <c r="WCA14" s="1"/>
      <c r="WCB14" s="1"/>
      <c r="WCC14" s="1"/>
      <c r="WCD14" s="1"/>
      <c r="WCE14" s="1"/>
      <c r="WCF14" s="1"/>
      <c r="WCG14" s="1"/>
      <c r="WCH14" s="1"/>
      <c r="WCI14" s="1"/>
      <c r="WCJ14" s="1"/>
      <c r="WCK14" s="1"/>
      <c r="WCL14" s="1"/>
      <c r="WCM14" s="1"/>
      <c r="WCN14" s="1"/>
      <c r="WCO14" s="1"/>
      <c r="WCP14" s="1"/>
      <c r="WCQ14" s="1"/>
      <c r="WCR14" s="1"/>
      <c r="WCS14" s="1"/>
      <c r="WCT14" s="1"/>
      <c r="WCU14" s="1"/>
      <c r="WCV14" s="1"/>
      <c r="WCW14" s="1"/>
      <c r="WCX14" s="1"/>
      <c r="WCY14" s="1"/>
      <c r="WCZ14" s="1"/>
      <c r="WDA14" s="1"/>
      <c r="WDB14" s="1"/>
      <c r="WDC14" s="1"/>
      <c r="WDD14" s="1"/>
      <c r="WDE14" s="1"/>
      <c r="WDF14" s="1"/>
      <c r="WDG14" s="1"/>
      <c r="WDH14" s="1"/>
      <c r="WDI14" s="1"/>
      <c r="WDJ14" s="1"/>
      <c r="WDK14" s="1"/>
      <c r="WDL14" s="1"/>
      <c r="WDM14" s="1"/>
      <c r="WDN14" s="1"/>
      <c r="WDO14" s="1"/>
      <c r="WDP14" s="1"/>
      <c r="WDQ14" s="1"/>
      <c r="WDR14" s="1"/>
      <c r="WDS14" s="1"/>
      <c r="WDT14" s="1"/>
      <c r="WDU14" s="1"/>
      <c r="WDV14" s="1"/>
      <c r="WDW14" s="1"/>
      <c r="WDX14" s="1"/>
      <c r="WDY14" s="1"/>
      <c r="WDZ14" s="1"/>
      <c r="WEA14" s="1"/>
      <c r="WEB14" s="1"/>
      <c r="WEC14" s="1"/>
      <c r="WED14" s="1"/>
      <c r="WEE14" s="1"/>
      <c r="WEF14" s="1"/>
      <c r="WEG14" s="1"/>
      <c r="WEH14" s="1"/>
      <c r="WEI14" s="1"/>
      <c r="WEJ14" s="1"/>
      <c r="WEK14" s="1"/>
      <c r="WEL14" s="1"/>
      <c r="WEM14" s="1"/>
      <c r="WEN14" s="1"/>
      <c r="WEO14" s="1"/>
      <c r="WEP14" s="1"/>
      <c r="WEQ14" s="1"/>
      <c r="WER14" s="1"/>
      <c r="WES14" s="1"/>
      <c r="WET14" s="1"/>
      <c r="WEU14" s="1"/>
      <c r="WEV14" s="1"/>
      <c r="WEW14" s="1"/>
      <c r="WEX14" s="1"/>
      <c r="WEY14" s="1"/>
      <c r="WEZ14" s="1"/>
      <c r="WFA14" s="1"/>
      <c r="WFB14" s="1"/>
      <c r="WFC14" s="1"/>
      <c r="WFD14" s="1"/>
      <c r="WFE14" s="1"/>
      <c r="WFF14" s="1"/>
      <c r="WFG14" s="1"/>
      <c r="WFH14" s="1"/>
      <c r="WFI14" s="1"/>
      <c r="WFJ14" s="1"/>
      <c r="WFK14" s="1"/>
      <c r="WFL14" s="1"/>
      <c r="WFM14" s="1"/>
      <c r="WFN14" s="1"/>
      <c r="WFO14" s="1"/>
      <c r="WFP14" s="1"/>
      <c r="WFQ14" s="1"/>
      <c r="WFR14" s="1"/>
      <c r="WFS14" s="1"/>
      <c r="WFT14" s="1"/>
      <c r="WFU14" s="1"/>
      <c r="WFV14" s="1"/>
      <c r="WFW14" s="1"/>
      <c r="WFX14" s="1"/>
      <c r="WFY14" s="1"/>
      <c r="WFZ14" s="1"/>
      <c r="WGA14" s="1"/>
      <c r="WGB14" s="1"/>
      <c r="WGC14" s="1"/>
      <c r="WGD14" s="1"/>
      <c r="WGE14" s="1"/>
      <c r="WGF14" s="1"/>
      <c r="WGG14" s="1"/>
      <c r="WGH14" s="1"/>
      <c r="WGI14" s="1"/>
      <c r="WGJ14" s="1"/>
      <c r="WGK14" s="1"/>
      <c r="WGL14" s="1"/>
      <c r="WGM14" s="1"/>
      <c r="WGN14" s="1"/>
      <c r="WGO14" s="1"/>
      <c r="WGP14" s="1"/>
      <c r="WGQ14" s="1"/>
      <c r="WGR14" s="1"/>
      <c r="WGS14" s="1"/>
      <c r="WGT14" s="1"/>
      <c r="WGU14" s="1"/>
      <c r="WGV14" s="1"/>
      <c r="WGW14" s="1"/>
      <c r="WGX14" s="1"/>
      <c r="WGY14" s="1"/>
      <c r="WGZ14" s="1"/>
      <c r="WHA14" s="1"/>
      <c r="WHB14" s="1"/>
      <c r="WHC14" s="1"/>
      <c r="WHD14" s="1"/>
      <c r="WHE14" s="1"/>
      <c r="WHF14" s="1"/>
      <c r="WHG14" s="1"/>
      <c r="WHH14" s="1"/>
      <c r="WHI14" s="1"/>
      <c r="WHJ14" s="1"/>
      <c r="WHK14" s="1"/>
      <c r="WHL14" s="1"/>
      <c r="WHM14" s="1"/>
      <c r="WHN14" s="1"/>
      <c r="WHO14" s="1"/>
      <c r="WHP14" s="1"/>
      <c r="WHQ14" s="1"/>
      <c r="WHR14" s="1"/>
      <c r="WHS14" s="1"/>
      <c r="WHT14" s="1"/>
      <c r="WHU14" s="1"/>
      <c r="WHV14" s="1"/>
      <c r="WHW14" s="1"/>
      <c r="WHX14" s="1"/>
      <c r="WHY14" s="1"/>
      <c r="WHZ14" s="1"/>
      <c r="WIA14" s="1"/>
      <c r="WIB14" s="1"/>
      <c r="WIC14" s="1"/>
      <c r="WID14" s="1"/>
      <c r="WIE14" s="1"/>
      <c r="WIF14" s="1"/>
      <c r="WIG14" s="1"/>
      <c r="WIH14" s="1"/>
      <c r="WII14" s="1"/>
      <c r="WIJ14" s="1"/>
      <c r="WIK14" s="1"/>
      <c r="WIL14" s="1"/>
      <c r="WIM14" s="1"/>
      <c r="WIN14" s="1"/>
      <c r="WIO14" s="1"/>
      <c r="WIP14" s="1"/>
      <c r="WIQ14" s="1"/>
      <c r="WIR14" s="1"/>
      <c r="WIS14" s="1"/>
      <c r="WIT14" s="1"/>
      <c r="WIU14" s="1"/>
      <c r="WIV14" s="1"/>
      <c r="WIW14" s="1"/>
      <c r="WIX14" s="1"/>
      <c r="WIY14" s="1"/>
      <c r="WIZ14" s="1"/>
      <c r="WJA14" s="1"/>
      <c r="WJB14" s="1"/>
      <c r="WJC14" s="1"/>
      <c r="WJD14" s="1"/>
      <c r="WJE14" s="1"/>
      <c r="WJF14" s="1"/>
      <c r="WJG14" s="1"/>
      <c r="WJH14" s="1"/>
      <c r="WJI14" s="1"/>
      <c r="WJJ14" s="1"/>
      <c r="WJK14" s="1"/>
      <c r="WJL14" s="1"/>
      <c r="WJM14" s="1"/>
      <c r="WJN14" s="1"/>
      <c r="WJO14" s="1"/>
      <c r="WJP14" s="1"/>
      <c r="WJQ14" s="1"/>
      <c r="WJR14" s="1"/>
      <c r="WJS14" s="1"/>
      <c r="WJT14" s="1"/>
      <c r="WJU14" s="1"/>
      <c r="WJV14" s="1"/>
      <c r="WJW14" s="1"/>
      <c r="WJX14" s="1"/>
      <c r="WJY14" s="1"/>
      <c r="WJZ14" s="1"/>
      <c r="WKA14" s="1"/>
      <c r="WKB14" s="1"/>
      <c r="WKC14" s="1"/>
      <c r="WKD14" s="1"/>
      <c r="WKE14" s="1"/>
      <c r="WKF14" s="1"/>
      <c r="WKG14" s="1"/>
      <c r="WKH14" s="1"/>
      <c r="WKI14" s="1"/>
      <c r="WKJ14" s="1"/>
      <c r="WKK14" s="1"/>
      <c r="WKL14" s="1"/>
      <c r="WKM14" s="1"/>
      <c r="WKN14" s="1"/>
      <c r="WKO14" s="1"/>
      <c r="WKP14" s="1"/>
      <c r="WKQ14" s="1"/>
      <c r="WKR14" s="1"/>
      <c r="WKS14" s="1"/>
      <c r="WKT14" s="1"/>
      <c r="WKU14" s="1"/>
      <c r="WKV14" s="1"/>
      <c r="WKW14" s="1"/>
      <c r="WKX14" s="1"/>
      <c r="WKY14" s="1"/>
      <c r="WKZ14" s="1"/>
      <c r="WLA14" s="1"/>
      <c r="WLB14" s="1"/>
      <c r="WLC14" s="1"/>
      <c r="WLD14" s="1"/>
      <c r="WLE14" s="1"/>
      <c r="WLF14" s="1"/>
      <c r="WLG14" s="1"/>
      <c r="WLH14" s="1"/>
      <c r="WLI14" s="1"/>
      <c r="WLJ14" s="1"/>
      <c r="WLK14" s="1"/>
      <c r="WLL14" s="1"/>
      <c r="WLM14" s="1"/>
      <c r="WLN14" s="1"/>
      <c r="WLO14" s="1"/>
      <c r="WLP14" s="1"/>
      <c r="WLQ14" s="1"/>
      <c r="WLR14" s="1"/>
      <c r="WLS14" s="1"/>
      <c r="WLT14" s="1"/>
      <c r="WLU14" s="1"/>
      <c r="WLV14" s="1"/>
      <c r="WLW14" s="1"/>
      <c r="WLX14" s="1"/>
      <c r="WLY14" s="1"/>
      <c r="WLZ14" s="1"/>
      <c r="WMA14" s="1"/>
      <c r="WMB14" s="1"/>
      <c r="WMC14" s="1"/>
      <c r="WMD14" s="1"/>
      <c r="WME14" s="1"/>
      <c r="WMF14" s="1"/>
      <c r="WMG14" s="1"/>
      <c r="WMH14" s="1"/>
      <c r="WMI14" s="1"/>
      <c r="WMJ14" s="1"/>
      <c r="WMK14" s="1"/>
      <c r="WML14" s="1"/>
      <c r="WMM14" s="1"/>
      <c r="WMN14" s="1"/>
      <c r="WMO14" s="1"/>
      <c r="WMP14" s="1"/>
      <c r="WMQ14" s="1"/>
      <c r="WMR14" s="1"/>
      <c r="WMS14" s="1"/>
      <c r="WMT14" s="1"/>
      <c r="WMU14" s="1"/>
      <c r="WMV14" s="1"/>
      <c r="WMW14" s="1"/>
      <c r="WMX14" s="1"/>
      <c r="WMY14" s="1"/>
      <c r="WMZ14" s="1"/>
      <c r="WNA14" s="1"/>
      <c r="WNB14" s="1"/>
      <c r="WNC14" s="1"/>
      <c r="WND14" s="1"/>
      <c r="WNE14" s="1"/>
      <c r="WNF14" s="1"/>
      <c r="WNG14" s="1"/>
      <c r="WNH14" s="1"/>
      <c r="WNI14" s="1"/>
      <c r="WNJ14" s="1"/>
      <c r="WNK14" s="1"/>
      <c r="WNL14" s="1"/>
      <c r="WNM14" s="1"/>
      <c r="WNN14" s="1"/>
      <c r="WNO14" s="1"/>
      <c r="WNP14" s="1"/>
      <c r="WNQ14" s="1"/>
      <c r="WNR14" s="1"/>
      <c r="WNS14" s="1"/>
      <c r="WNT14" s="1"/>
      <c r="WNU14" s="1"/>
      <c r="WNV14" s="1"/>
      <c r="WNW14" s="1"/>
      <c r="WNX14" s="1"/>
      <c r="WNY14" s="1"/>
      <c r="WNZ14" s="1"/>
      <c r="WOA14" s="1"/>
      <c r="WOB14" s="1"/>
      <c r="WOC14" s="1"/>
      <c r="WOD14" s="1"/>
      <c r="WOE14" s="1"/>
      <c r="WOF14" s="1"/>
      <c r="WOG14" s="1"/>
      <c r="WOH14" s="1"/>
      <c r="WOI14" s="1"/>
      <c r="WOJ14" s="1"/>
      <c r="WOK14" s="1"/>
      <c r="WOL14" s="1"/>
      <c r="WOM14" s="1"/>
      <c r="WON14" s="1"/>
      <c r="WOO14" s="1"/>
      <c r="WOP14" s="1"/>
      <c r="WOQ14" s="1"/>
      <c r="WOR14" s="1"/>
      <c r="WOS14" s="1"/>
      <c r="WOT14" s="1"/>
      <c r="WOU14" s="1"/>
      <c r="WOV14" s="1"/>
      <c r="WOW14" s="1"/>
      <c r="WOX14" s="1"/>
      <c r="WOY14" s="1"/>
      <c r="WOZ14" s="1"/>
      <c r="WPA14" s="1"/>
      <c r="WPB14" s="1"/>
      <c r="WPC14" s="1"/>
      <c r="WPD14" s="1"/>
      <c r="WPE14" s="1"/>
      <c r="WPF14" s="1"/>
      <c r="WPG14" s="1"/>
      <c r="WPH14" s="1"/>
      <c r="WPI14" s="1"/>
      <c r="WPJ14" s="1"/>
      <c r="WPK14" s="1"/>
      <c r="WPL14" s="1"/>
      <c r="WPM14" s="1"/>
      <c r="WPN14" s="1"/>
      <c r="WPO14" s="1"/>
      <c r="WPP14" s="1"/>
      <c r="WPQ14" s="1"/>
      <c r="WPR14" s="1"/>
      <c r="WPS14" s="1"/>
      <c r="WPT14" s="1"/>
      <c r="WPU14" s="1"/>
      <c r="WPV14" s="1"/>
      <c r="WPW14" s="1"/>
      <c r="WPX14" s="1"/>
      <c r="WPY14" s="1"/>
      <c r="WPZ14" s="1"/>
      <c r="WQA14" s="1"/>
      <c r="WQB14" s="1"/>
      <c r="WQC14" s="1"/>
      <c r="WQD14" s="1"/>
      <c r="WQE14" s="1"/>
      <c r="WQF14" s="1"/>
      <c r="WQG14" s="1"/>
      <c r="WQH14" s="1"/>
      <c r="WQI14" s="1"/>
      <c r="WQJ14" s="1"/>
      <c r="WQK14" s="1"/>
      <c r="WQL14" s="1"/>
      <c r="WQM14" s="1"/>
      <c r="WQN14" s="1"/>
      <c r="WQO14" s="1"/>
      <c r="WQP14" s="1"/>
      <c r="WQQ14" s="1"/>
      <c r="WQR14" s="1"/>
      <c r="WQS14" s="1"/>
      <c r="WQT14" s="1"/>
      <c r="WQU14" s="1"/>
      <c r="WQV14" s="1"/>
      <c r="WQW14" s="1"/>
      <c r="WQX14" s="1"/>
      <c r="WQY14" s="1"/>
      <c r="WQZ14" s="1"/>
      <c r="WRA14" s="1"/>
      <c r="WRB14" s="1"/>
      <c r="WRC14" s="1"/>
      <c r="WRD14" s="1"/>
      <c r="WRE14" s="1"/>
      <c r="WRF14" s="1"/>
      <c r="WRG14" s="1"/>
      <c r="WRH14" s="1"/>
      <c r="WRI14" s="1"/>
      <c r="WRJ14" s="1"/>
      <c r="WRK14" s="1"/>
      <c r="WRL14" s="1"/>
      <c r="WRM14" s="1"/>
      <c r="WRN14" s="1"/>
      <c r="WRO14" s="1"/>
      <c r="WRP14" s="1"/>
      <c r="WRQ14" s="1"/>
      <c r="WRR14" s="1"/>
      <c r="WRS14" s="1"/>
      <c r="WRT14" s="1"/>
      <c r="WRU14" s="1"/>
      <c r="WRV14" s="1"/>
      <c r="WRW14" s="1"/>
      <c r="WRX14" s="1"/>
      <c r="WRY14" s="1"/>
      <c r="WRZ14" s="1"/>
      <c r="WSA14" s="1"/>
      <c r="WSB14" s="1"/>
      <c r="WSC14" s="1"/>
      <c r="WSD14" s="1"/>
      <c r="WSE14" s="1"/>
      <c r="WSF14" s="1"/>
      <c r="WSG14" s="1"/>
      <c r="WSH14" s="1"/>
      <c r="WSI14" s="1"/>
      <c r="WSJ14" s="1"/>
      <c r="WSK14" s="1"/>
      <c r="WSL14" s="1"/>
      <c r="WSM14" s="1"/>
      <c r="WSN14" s="1"/>
      <c r="WSO14" s="1"/>
      <c r="WSP14" s="1"/>
      <c r="WSQ14" s="1"/>
      <c r="WSR14" s="1"/>
      <c r="WSS14" s="1"/>
      <c r="WST14" s="1"/>
      <c r="WSU14" s="1"/>
      <c r="WSV14" s="1"/>
      <c r="WSW14" s="1"/>
      <c r="WSX14" s="1"/>
      <c r="WSY14" s="1"/>
      <c r="WSZ14" s="1"/>
      <c r="WTA14" s="1"/>
      <c r="WTB14" s="1"/>
      <c r="WTC14" s="1"/>
      <c r="WTD14" s="1"/>
      <c r="WTE14" s="1"/>
      <c r="WTF14" s="1"/>
      <c r="WTG14" s="1"/>
      <c r="WTH14" s="1"/>
      <c r="WTI14" s="1"/>
      <c r="WTJ14" s="1"/>
      <c r="WTK14" s="1"/>
      <c r="WTL14" s="1"/>
      <c r="WTM14" s="1"/>
      <c r="WTN14" s="1"/>
      <c r="WTO14" s="1"/>
      <c r="WTP14" s="1"/>
      <c r="WTQ14" s="1"/>
      <c r="WTR14" s="1"/>
      <c r="WTS14" s="1"/>
      <c r="WTT14" s="1"/>
      <c r="WTU14" s="1"/>
      <c r="WTV14" s="1"/>
      <c r="WTW14" s="1"/>
      <c r="WTX14" s="1"/>
      <c r="WTY14" s="1"/>
      <c r="WTZ14" s="1"/>
      <c r="WUA14" s="1"/>
      <c r="WUB14" s="1"/>
      <c r="WUC14" s="1"/>
      <c r="WUD14" s="1"/>
      <c r="WUE14" s="1"/>
      <c r="WUF14" s="1"/>
      <c r="WUG14" s="1"/>
      <c r="WUH14" s="1"/>
      <c r="WUI14" s="1"/>
      <c r="WUJ14" s="1"/>
      <c r="WUK14" s="1"/>
      <c r="WUL14" s="1"/>
      <c r="WUM14" s="1"/>
      <c r="WUN14" s="1"/>
      <c r="WUO14" s="1"/>
      <c r="WUP14" s="1"/>
      <c r="WUQ14" s="1"/>
      <c r="WUR14" s="1"/>
      <c r="WUS14" s="1"/>
      <c r="WUT14" s="1"/>
      <c r="WUU14" s="1"/>
      <c r="WUV14" s="1"/>
      <c r="WUW14" s="1"/>
      <c r="WUX14" s="1"/>
      <c r="WUY14" s="1"/>
      <c r="WUZ14" s="1"/>
      <c r="WVA14" s="1"/>
      <c r="WVB14" s="1"/>
      <c r="WVC14" s="1"/>
      <c r="WVD14" s="1"/>
      <c r="WVE14" s="1"/>
      <c r="WVF14" s="1"/>
      <c r="WVG14" s="1"/>
      <c r="WVH14" s="1"/>
      <c r="WVI14" s="1"/>
      <c r="WVJ14" s="1"/>
      <c r="WVK14" s="1"/>
      <c r="WVL14" s="1"/>
      <c r="WVM14" s="1"/>
      <c r="WVN14" s="1"/>
      <c r="WVO14" s="1"/>
      <c r="WVP14" s="1"/>
      <c r="WVQ14" s="1"/>
      <c r="WVR14" s="1"/>
      <c r="WVS14" s="1"/>
      <c r="WVT14" s="1"/>
      <c r="WVU14" s="1"/>
      <c r="WVV14" s="1"/>
      <c r="WVW14" s="1"/>
      <c r="WVX14" s="1"/>
      <c r="WVY14" s="1"/>
      <c r="WVZ14" s="1"/>
      <c r="WWA14" s="1"/>
      <c r="WWB14" s="1"/>
      <c r="WWC14" s="1"/>
      <c r="WWD14" s="1"/>
      <c r="WWE14" s="1"/>
      <c r="WWF14" s="1"/>
      <c r="WWG14" s="1"/>
      <c r="WWH14" s="1"/>
      <c r="WWI14" s="1"/>
      <c r="WWJ14" s="1"/>
      <c r="WWK14" s="1"/>
      <c r="WWL14" s="1"/>
      <c r="WWM14" s="1"/>
      <c r="WWN14" s="1"/>
      <c r="WWO14" s="1"/>
      <c r="WWP14" s="1"/>
      <c r="WWQ14" s="1"/>
      <c r="WWR14" s="1"/>
      <c r="WWS14" s="1"/>
      <c r="WWT14" s="1"/>
      <c r="WWU14" s="1"/>
      <c r="WWV14" s="1"/>
      <c r="WWW14" s="1"/>
      <c r="WWX14" s="1"/>
      <c r="WWY14" s="1"/>
      <c r="WWZ14" s="1"/>
      <c r="WXA14" s="1"/>
      <c r="WXB14" s="1"/>
      <c r="WXC14" s="1"/>
      <c r="WXD14" s="1"/>
      <c r="WXE14" s="1"/>
      <c r="WXF14" s="1"/>
      <c r="WXG14" s="1"/>
      <c r="WXH14" s="1"/>
      <c r="WXI14" s="1"/>
      <c r="WXJ14" s="1"/>
      <c r="WXK14" s="1"/>
      <c r="WXL14" s="1"/>
      <c r="WXM14" s="1"/>
      <c r="WXN14" s="1"/>
      <c r="WXO14" s="1"/>
      <c r="WXP14" s="1"/>
      <c r="WXQ14" s="1"/>
      <c r="WXR14" s="1"/>
      <c r="WXS14" s="1"/>
      <c r="WXT14" s="1"/>
      <c r="WXU14" s="1"/>
      <c r="WXV14" s="1"/>
      <c r="WXW14" s="1"/>
      <c r="WXX14" s="1"/>
      <c r="WXY14" s="1"/>
      <c r="WXZ14" s="1"/>
      <c r="WYA14" s="1"/>
      <c r="WYB14" s="1"/>
      <c r="WYC14" s="1"/>
      <c r="WYD14" s="1"/>
      <c r="WYE14" s="1"/>
      <c r="WYF14" s="1"/>
      <c r="WYG14" s="1"/>
      <c r="WYH14" s="1"/>
      <c r="WYI14" s="1"/>
      <c r="WYJ14" s="1"/>
      <c r="WYK14" s="1"/>
      <c r="WYL14" s="1"/>
      <c r="WYM14" s="1"/>
      <c r="WYN14" s="1"/>
      <c r="WYO14" s="1"/>
      <c r="WYP14" s="1"/>
      <c r="WYQ14" s="1"/>
      <c r="WYR14" s="1"/>
      <c r="WYS14" s="1"/>
      <c r="WYT14" s="1"/>
      <c r="WYU14" s="1"/>
      <c r="WYV14" s="1"/>
      <c r="WYW14" s="1"/>
      <c r="WYX14" s="1"/>
      <c r="WYY14" s="1"/>
      <c r="WYZ14" s="1"/>
      <c r="WZA14" s="1"/>
      <c r="WZB14" s="1"/>
      <c r="WZC14" s="1"/>
      <c r="WZD14" s="1"/>
      <c r="WZE14" s="1"/>
      <c r="WZF14" s="1"/>
      <c r="WZG14" s="1"/>
      <c r="WZH14" s="1"/>
      <c r="WZI14" s="1"/>
      <c r="WZJ14" s="1"/>
      <c r="WZK14" s="1"/>
      <c r="WZL14" s="1"/>
      <c r="WZM14" s="1"/>
      <c r="WZN14" s="1"/>
      <c r="WZO14" s="1"/>
      <c r="WZP14" s="1"/>
      <c r="WZQ14" s="1"/>
      <c r="WZR14" s="1"/>
      <c r="WZS14" s="1"/>
      <c r="WZT14" s="1"/>
      <c r="WZU14" s="1"/>
      <c r="WZV14" s="1"/>
      <c r="WZW14" s="1"/>
      <c r="WZX14" s="1"/>
      <c r="WZY14" s="1"/>
      <c r="WZZ14" s="1"/>
      <c r="XAA14" s="1"/>
      <c r="XAB14" s="1"/>
      <c r="XAC14" s="1"/>
      <c r="XAD14" s="1"/>
      <c r="XAE14" s="1"/>
      <c r="XAF14" s="1"/>
      <c r="XAG14" s="1"/>
      <c r="XAH14" s="1"/>
      <c r="XAI14" s="1"/>
      <c r="XAJ14" s="1"/>
      <c r="XAK14" s="1"/>
      <c r="XAL14" s="1"/>
      <c r="XAM14" s="1"/>
      <c r="XAN14" s="1"/>
      <c r="XAO14" s="1"/>
      <c r="XAP14" s="1"/>
      <c r="XAQ14" s="1"/>
      <c r="XAR14" s="1"/>
      <c r="XAS14" s="1"/>
      <c r="XAT14" s="1"/>
      <c r="XAU14" s="1"/>
      <c r="XAV14" s="1"/>
      <c r="XAW14" s="1"/>
      <c r="XAX14" s="1"/>
      <c r="XAY14" s="1"/>
      <c r="XAZ14" s="1"/>
      <c r="XBA14" s="1"/>
      <c r="XBB14" s="1"/>
      <c r="XBC14" s="1"/>
      <c r="XBD14" s="1"/>
      <c r="XBE14" s="1"/>
      <c r="XBF14" s="1"/>
      <c r="XBG14" s="1"/>
      <c r="XBH14" s="1"/>
      <c r="XBI14" s="1"/>
      <c r="XBJ14" s="1"/>
      <c r="XBK14" s="1"/>
      <c r="XBL14" s="1"/>
      <c r="XBM14" s="1"/>
      <c r="XBN14" s="1"/>
      <c r="XBO14" s="1"/>
      <c r="XBP14" s="1"/>
      <c r="XBQ14" s="1"/>
      <c r="XBR14" s="1"/>
      <c r="XBS14" s="1"/>
      <c r="XBT14" s="1"/>
      <c r="XBU14" s="1"/>
      <c r="XBV14" s="1"/>
      <c r="XBW14" s="1"/>
      <c r="XBX14" s="1"/>
      <c r="XBY14" s="1"/>
      <c r="XBZ14" s="1"/>
      <c r="XCA14" s="1"/>
      <c r="XCB14" s="1"/>
      <c r="XCC14" s="1"/>
      <c r="XCD14" s="1"/>
      <c r="XCE14" s="1"/>
      <c r="XCF14" s="1"/>
      <c r="XCG14" s="1"/>
      <c r="XCH14" s="1"/>
      <c r="XCI14" s="1"/>
      <c r="XCJ14" s="1"/>
      <c r="XCK14" s="1"/>
      <c r="XCL14" s="1"/>
      <c r="XCM14" s="1"/>
      <c r="XCN14" s="1"/>
      <c r="XCO14" s="1"/>
      <c r="XCP14" s="1"/>
      <c r="XCQ14" s="1"/>
      <c r="XCR14" s="1"/>
      <c r="XCS14" s="1"/>
      <c r="XCT14" s="1"/>
      <c r="XCU14" s="1"/>
      <c r="XCV14" s="1"/>
      <c r="XCW14" s="1"/>
      <c r="XCX14" s="1"/>
      <c r="XCY14" s="1"/>
      <c r="XCZ14" s="1"/>
      <c r="XDA14" s="1"/>
      <c r="XDB14" s="1"/>
      <c r="XDC14" s="1"/>
      <c r="XDD14" s="1"/>
      <c r="XDE14" s="1"/>
      <c r="XDF14" s="1"/>
      <c r="XDG14" s="1"/>
      <c r="XDH14" s="1"/>
      <c r="XDI14" s="1"/>
      <c r="XDJ14" s="1"/>
      <c r="XDK14" s="1"/>
      <c r="XDL14" s="1"/>
      <c r="XDM14" s="1"/>
      <c r="XDN14" s="1"/>
      <c r="XDO14" s="1"/>
      <c r="XDP14" s="1"/>
      <c r="XDQ14" s="1"/>
      <c r="XDR14" s="1"/>
      <c r="XDS14" s="1"/>
      <c r="XDT14" s="1"/>
      <c r="XDU14" s="1"/>
      <c r="XDV14" s="1"/>
      <c r="XDW14" s="1"/>
      <c r="XDX14" s="1"/>
      <c r="XDY14" s="1"/>
      <c r="XDZ14" s="1"/>
      <c r="XEA14" s="1"/>
      <c r="XEB14" s="1"/>
      <c r="XEC14" s="1"/>
      <c r="XED14" s="1"/>
      <c r="XEE14" s="1"/>
      <c r="XEF14" s="1"/>
      <c r="XEG14" s="1"/>
      <c r="XEH14" s="1"/>
      <c r="XEI14" s="1"/>
      <c r="XEJ14" s="1"/>
      <c r="XEK14" s="1"/>
      <c r="XEL14" s="1"/>
      <c r="XEM14" s="1"/>
      <c r="XEN14" s="1"/>
      <c r="XEO14" s="1"/>
      <c r="XEP14" s="1"/>
      <c r="XEQ14" s="1"/>
      <c r="XER14" s="1"/>
      <c r="XES14" s="1"/>
      <c r="XET14" s="1"/>
      <c r="XEU14" s="1"/>
      <c r="XEV14" s="1"/>
      <c r="XEW14" s="1"/>
      <c r="XEX14" s="1"/>
      <c r="XEY14" s="1"/>
      <c r="XEZ14" s="1"/>
      <c r="XFA14" s="1"/>
      <c r="XFB14" s="1"/>
    </row>
    <row r="15" spans="1:16382" s="2" customFormat="1" ht="135" x14ac:dyDescent="0.25">
      <c r="A15" s="291" t="s">
        <v>153</v>
      </c>
      <c r="B15" s="290" t="s">
        <v>103</v>
      </c>
      <c r="C15" s="290" t="s">
        <v>55</v>
      </c>
      <c r="D15" s="290" t="s">
        <v>76</v>
      </c>
      <c r="E15" s="290" t="s">
        <v>77</v>
      </c>
      <c r="F15" s="322" t="s">
        <v>289</v>
      </c>
      <c r="G15" s="313" t="s">
        <v>290</v>
      </c>
      <c r="H15" s="290" t="s">
        <v>291</v>
      </c>
      <c r="I15" s="322" t="s">
        <v>292</v>
      </c>
      <c r="J15" s="290" t="s">
        <v>48</v>
      </c>
      <c r="K15" s="290">
        <v>0</v>
      </c>
      <c r="L15" s="314">
        <f>IF(J15="Diaria",+(K15/360),IF(J15="Semanal",+(K15/52),IF(J15="Mensual",+(K15/12),IF(J15="Bimestral",+(K15/6),IF(J15="Trimestral",+(K15/4),IF(J15="Semestral",+(K15/2),IF(J15="Anual",+(K15/1),"")))))))</f>
        <v>0</v>
      </c>
      <c r="M15" s="290" t="s">
        <v>45</v>
      </c>
      <c r="N15" s="290">
        <f>IF(M15="Menor al 1% del patrimonio de la Lotería de Bogotá",20%,IF(M15="Entre el 1% y el 3% del patrimonio de la Lotería de Bogotá",40%,IF(M15="Entre el 3% y el 6% del patrimonio de la Lotería de Bogotá",60%,IF(M15="Entre el 6% y el 10% del patrimonio de la Lotería de Bogotá",80%,IF(M15="Mayor al 10% del patrimonio de la Lotería de Bogotá",100%,IF(M15="NA",0%,""))))))</f>
        <v>0.4</v>
      </c>
      <c r="O15" s="290" t="s">
        <v>46</v>
      </c>
      <c r="P15" s="290">
        <f>IF(O15="El riesgo afecta la imagen de algún área de la organización",20%,IF(O15="El riesgo afecta la imagen de la entidad internamente, de conocimiento general nivel interno, de junta directiva y accionistas y/o de proveedores",40%,IF(O15="El riesgo afecta la imagen de la entidad con algunos usuarios de relevancia frente al logro de los objetivos",60%,IF(O15="El riesgo afecta la imagen de la entidad con efecto publicitario sistenido a nivel de sector administrativo, nivel departamental o municipal",80%,IF(O15="El riesgo afecta la imagen de la entidad a nivel nacional, con efecto publicitario sistenido a nivel país",100%,IF(O15="NA",0%,""))))))</f>
        <v>0.4</v>
      </c>
      <c r="Q15" s="290" t="s">
        <v>70</v>
      </c>
      <c r="R15" s="290">
        <f>IF(Q15="Interrupción de la operación por menos de un día",20%,IF(Q15="Interrupción de la operación por un día completo",40%,IF(Q15="Interrupción de la operación mayor a 1 día y menor a 2 días",60%,IF(Q15="Interrupción de la operación por dos días completos",80%,IF(Q15="Interrupción de la operación por más de dos días",100%,IF(Q15="NA",0%,""))))))</f>
        <v>0</v>
      </c>
      <c r="S15" s="318" t="s">
        <v>57</v>
      </c>
      <c r="T15" s="318" t="s">
        <v>27</v>
      </c>
      <c r="U15" s="318">
        <f>+MAX(N15,P15,R15)</f>
        <v>0.4</v>
      </c>
      <c r="V15" s="319" t="str">
        <f>IF(L15&lt;=20%,"Muy baja",IF(L15&lt;=40%,"Baja",IF(L15&lt;=60%,"Media",IF(L15&lt;=80%,"Alta",IF(L15&lt;=100%,"Muy alta",IF(L15&gt;=100%,"Muy alta",""))))))</f>
        <v>Muy baja</v>
      </c>
      <c r="W15" s="326">
        <f>+IFERROR(VLOOKUP(V15,Fórmula!$F$1:$G$6,2,FALSE),"")</f>
        <v>0.2</v>
      </c>
      <c r="X15" s="321" t="s">
        <v>53</v>
      </c>
      <c r="Y15" s="327">
        <f>+IFERROR(VLOOKUP(X15,Fórmula!$H$1:$I$6,2,FALSE),"")</f>
        <v>0.6</v>
      </c>
      <c r="Z15" s="311" t="str">
        <f>+IFERROR(VLOOKUP(V15&amp;X15,Fórmula!$C$2:$D$26,2,FALSE),"")</f>
        <v>Moderado</v>
      </c>
      <c r="AA15" s="315">
        <f>IF(Z15="Bajo",25%,IF(Z15="Moderado",50%,IF(Z15="Alto",75%,IF(Z15="Extremo",100%,""))))</f>
        <v>0.5</v>
      </c>
      <c r="AB15" s="325" t="s">
        <v>293</v>
      </c>
      <c r="AC15" s="42" t="s">
        <v>294</v>
      </c>
      <c r="AD15" s="42" t="s">
        <v>295</v>
      </c>
      <c r="AE15" s="42" t="s">
        <v>54</v>
      </c>
      <c r="AF15" s="28">
        <f t="shared" ref="AF15:AF29" si="6">IF(AE15="Preventivo",25%,IF(AE15="Detectivo",15%,IF(AE15="Correctivo",10%,"")))</f>
        <v>0.25</v>
      </c>
      <c r="AG15" s="211" t="s">
        <v>161</v>
      </c>
      <c r="AH15" s="28">
        <f t="shared" ref="AH15:AH17" si="7">IF(AG15="Manual",15%,IF(AG15="Automático",25%,""))</f>
        <v>0.15</v>
      </c>
      <c r="AI15" s="28">
        <f t="shared" ref="AI15:AI29" si="8">+AH15+AF15</f>
        <v>0.4</v>
      </c>
      <c r="AJ15" s="211" t="s">
        <v>162</v>
      </c>
      <c r="AK15" s="201" t="s">
        <v>163</v>
      </c>
      <c r="AL15" s="42" t="s">
        <v>296</v>
      </c>
      <c r="AM15" s="201" t="s">
        <v>23</v>
      </c>
      <c r="AN15" s="211" t="s">
        <v>297</v>
      </c>
      <c r="AO15" s="211" t="s">
        <v>24</v>
      </c>
      <c r="AP15" s="211" t="s">
        <v>298</v>
      </c>
      <c r="AQ15" s="211" t="s">
        <v>299</v>
      </c>
      <c r="AR15" s="211" t="s">
        <v>168</v>
      </c>
      <c r="AS15" s="211" t="s">
        <v>300</v>
      </c>
      <c r="AT15" s="211" t="s">
        <v>170</v>
      </c>
      <c r="AU15" s="211">
        <f>+AA15*AI15</f>
        <v>0.2</v>
      </c>
      <c r="AV15" s="29">
        <f>+AA15-AU15</f>
        <v>0.3</v>
      </c>
      <c r="AW15" s="311" t="str">
        <f>+IF(C15="Corrupción","Moderado",IF(AV17&lt;=25%,"Bajo",IF(AV17&lt;=50%,"Moderado",IF(AV17&lt;=75%,"Alto",IF(AV17&gt;75%,"Extremo","")))))</f>
        <v>Moderado</v>
      </c>
      <c r="AX15" s="312" t="s">
        <v>56</v>
      </c>
      <c r="AY15" s="93">
        <v>1</v>
      </c>
      <c r="AZ15" s="37" t="s">
        <v>301</v>
      </c>
      <c r="BA15" s="201" t="s">
        <v>302</v>
      </c>
      <c r="BB15" s="35">
        <v>44562</v>
      </c>
      <c r="BC15" s="35">
        <v>44926</v>
      </c>
      <c r="BD15" s="204" t="s">
        <v>303</v>
      </c>
      <c r="BE15" s="51">
        <v>44620</v>
      </c>
      <c r="BF15" s="52" t="s">
        <v>304</v>
      </c>
      <c r="BG15" s="31">
        <v>44681</v>
      </c>
      <c r="BH15" s="52" t="s">
        <v>305</v>
      </c>
      <c r="BI15" s="78" t="s">
        <v>306</v>
      </c>
      <c r="BJ15" s="31">
        <v>44742</v>
      </c>
      <c r="BK15" s="224" t="s">
        <v>307</v>
      </c>
      <c r="BL15" s="123" t="s">
        <v>308</v>
      </c>
      <c r="BM15" s="31">
        <v>44804</v>
      </c>
      <c r="BN15" s="61" t="s">
        <v>309</v>
      </c>
      <c r="BO15" s="78" t="s">
        <v>310</v>
      </c>
      <c r="BP15" s="31">
        <v>44865</v>
      </c>
      <c r="BQ15" s="61"/>
      <c r="BR15" s="78"/>
      <c r="BS15" s="31">
        <v>44926</v>
      </c>
      <c r="BT15" s="52"/>
      <c r="BU15" s="94"/>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c r="XCW15" s="1"/>
      <c r="XCX15" s="1"/>
      <c r="XCY15" s="1"/>
      <c r="XCZ15" s="1"/>
      <c r="XDA15" s="1"/>
      <c r="XDB15" s="1"/>
      <c r="XDC15" s="1"/>
      <c r="XDD15" s="1"/>
      <c r="XDE15" s="1"/>
      <c r="XDF15" s="1"/>
      <c r="XDG15" s="1"/>
      <c r="XDH15" s="1"/>
      <c r="XDI15" s="1"/>
      <c r="XDJ15" s="1"/>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1"/>
      <c r="XET15" s="1"/>
      <c r="XEU15" s="1"/>
      <c r="XEV15" s="1"/>
      <c r="XEW15" s="1"/>
      <c r="XEX15" s="1"/>
      <c r="XEY15" s="1"/>
      <c r="XEZ15" s="1"/>
      <c r="XFA15" s="1"/>
      <c r="XFB15" s="1"/>
    </row>
    <row r="16" spans="1:16382" s="2" customFormat="1" ht="300" x14ac:dyDescent="0.25">
      <c r="A16" s="291"/>
      <c r="B16" s="290"/>
      <c r="C16" s="290"/>
      <c r="D16" s="290"/>
      <c r="E16" s="290"/>
      <c r="F16" s="322"/>
      <c r="G16" s="313"/>
      <c r="H16" s="290"/>
      <c r="I16" s="322"/>
      <c r="J16" s="290"/>
      <c r="K16" s="290"/>
      <c r="L16" s="314"/>
      <c r="M16" s="290"/>
      <c r="N16" s="290"/>
      <c r="O16" s="290"/>
      <c r="P16" s="290"/>
      <c r="Q16" s="290"/>
      <c r="R16" s="290"/>
      <c r="S16" s="318"/>
      <c r="T16" s="318"/>
      <c r="U16" s="318"/>
      <c r="V16" s="319"/>
      <c r="W16" s="326"/>
      <c r="X16" s="321"/>
      <c r="Y16" s="327"/>
      <c r="Z16" s="311"/>
      <c r="AA16" s="315"/>
      <c r="AB16" s="325"/>
      <c r="AC16" s="42" t="s">
        <v>311</v>
      </c>
      <c r="AD16" s="42" t="s">
        <v>312</v>
      </c>
      <c r="AE16" s="42" t="s">
        <v>54</v>
      </c>
      <c r="AF16" s="28">
        <f t="shared" si="6"/>
        <v>0.25</v>
      </c>
      <c r="AG16" s="211" t="s">
        <v>161</v>
      </c>
      <c r="AH16" s="28">
        <f t="shared" si="7"/>
        <v>0.15</v>
      </c>
      <c r="AI16" s="28">
        <f t="shared" si="8"/>
        <v>0.4</v>
      </c>
      <c r="AJ16" s="211" t="s">
        <v>162</v>
      </c>
      <c r="AK16" s="201" t="s">
        <v>163</v>
      </c>
      <c r="AL16" s="42" t="s">
        <v>296</v>
      </c>
      <c r="AM16" s="201" t="s">
        <v>23</v>
      </c>
      <c r="AN16" s="211" t="s">
        <v>313</v>
      </c>
      <c r="AO16" s="211" t="s">
        <v>24</v>
      </c>
      <c r="AP16" s="211" t="s">
        <v>298</v>
      </c>
      <c r="AQ16" s="211" t="s">
        <v>314</v>
      </c>
      <c r="AR16" s="211" t="s">
        <v>168</v>
      </c>
      <c r="AS16" s="211" t="s">
        <v>315</v>
      </c>
      <c r="AT16" s="211" t="s">
        <v>170</v>
      </c>
      <c r="AU16" s="211">
        <f>+AV15*AI16</f>
        <v>0.12</v>
      </c>
      <c r="AV16" s="29">
        <f>+AV15-AU16</f>
        <v>0.18</v>
      </c>
      <c r="AW16" s="311"/>
      <c r="AX16" s="312"/>
      <c r="AY16" s="98">
        <v>2</v>
      </c>
      <c r="AZ16" s="30" t="s">
        <v>316</v>
      </c>
      <c r="BA16" s="204" t="s">
        <v>317</v>
      </c>
      <c r="BB16" s="35">
        <v>44562</v>
      </c>
      <c r="BC16" s="35">
        <v>44772</v>
      </c>
      <c r="BD16" s="204" t="s">
        <v>318</v>
      </c>
      <c r="BE16" s="51">
        <v>44620</v>
      </c>
      <c r="BF16" s="52" t="s">
        <v>319</v>
      </c>
      <c r="BG16" s="31">
        <v>44681</v>
      </c>
      <c r="BH16" s="246" t="s">
        <v>320</v>
      </c>
      <c r="BI16" s="78" t="s">
        <v>306</v>
      </c>
      <c r="BJ16" s="31">
        <v>44742</v>
      </c>
      <c r="BK16" s="124" t="s">
        <v>321</v>
      </c>
      <c r="BL16" s="125" t="s">
        <v>322</v>
      </c>
      <c r="BM16" s="31">
        <v>44804</v>
      </c>
      <c r="BN16" s="122" t="s">
        <v>323</v>
      </c>
      <c r="BO16" s="78" t="s">
        <v>324</v>
      </c>
      <c r="BP16" s="31">
        <v>44865</v>
      </c>
      <c r="BQ16" s="122"/>
      <c r="BR16" s="142"/>
      <c r="BS16" s="31">
        <v>44926</v>
      </c>
      <c r="BT16" s="54"/>
      <c r="BU16" s="94"/>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1"/>
      <c r="XET16" s="1"/>
      <c r="XEU16" s="1"/>
      <c r="XEV16" s="1"/>
      <c r="XEW16" s="1"/>
      <c r="XEX16" s="1"/>
      <c r="XEY16" s="1"/>
      <c r="XEZ16" s="1"/>
      <c r="XFA16" s="1"/>
      <c r="XFB16" s="1"/>
    </row>
    <row r="17" spans="1:73" s="2" customFormat="1" ht="409.5" x14ac:dyDescent="0.25">
      <c r="A17" s="291"/>
      <c r="B17" s="290"/>
      <c r="C17" s="290"/>
      <c r="D17" s="290"/>
      <c r="E17" s="290"/>
      <c r="F17" s="322"/>
      <c r="G17" s="313"/>
      <c r="H17" s="290"/>
      <c r="I17" s="322"/>
      <c r="J17" s="290"/>
      <c r="K17" s="290"/>
      <c r="L17" s="314"/>
      <c r="M17" s="290"/>
      <c r="N17" s="290"/>
      <c r="O17" s="290"/>
      <c r="P17" s="290"/>
      <c r="Q17" s="290"/>
      <c r="R17" s="290"/>
      <c r="S17" s="318"/>
      <c r="T17" s="318"/>
      <c r="U17" s="318"/>
      <c r="V17" s="319"/>
      <c r="W17" s="326"/>
      <c r="X17" s="321"/>
      <c r="Y17" s="327"/>
      <c r="Z17" s="311"/>
      <c r="AA17" s="315"/>
      <c r="AB17" s="325"/>
      <c r="AC17" s="42" t="s">
        <v>325</v>
      </c>
      <c r="AD17" s="42" t="s">
        <v>326</v>
      </c>
      <c r="AE17" s="42" t="s">
        <v>54</v>
      </c>
      <c r="AF17" s="28">
        <f t="shared" si="6"/>
        <v>0.25</v>
      </c>
      <c r="AG17" s="211" t="s">
        <v>161</v>
      </c>
      <c r="AH17" s="28">
        <f t="shared" si="7"/>
        <v>0.15</v>
      </c>
      <c r="AI17" s="28">
        <f t="shared" si="8"/>
        <v>0.4</v>
      </c>
      <c r="AJ17" s="42">
        <f>+AJ14</f>
        <v>44925</v>
      </c>
      <c r="AK17" s="201">
        <f>+AK14</f>
        <v>0</v>
      </c>
      <c r="AL17" s="42" t="s">
        <v>327</v>
      </c>
      <c r="AM17" s="201" t="s">
        <v>23</v>
      </c>
      <c r="AN17" s="211" t="s">
        <v>313</v>
      </c>
      <c r="AO17" s="211" t="s">
        <v>24</v>
      </c>
      <c r="AP17" s="211" t="s">
        <v>63</v>
      </c>
      <c r="AQ17" s="211" t="s">
        <v>328</v>
      </c>
      <c r="AR17" s="42" t="str">
        <f>+AR14</f>
        <v>El responsable de expedir un certificado de experiencia e idoneidad, verifica y valida los certificados de estudios y diplomas presentados y demas informacion que se deba tener en cuenta para realizar dichos certificados,  para trabajadores oficiales y publicos se tiene en cuenta los manuales de funciones y en el caso de contratistas se tiene en cuenta la experiencia relacionada con el objeto del contrato.</v>
      </c>
      <c r="AS17" s="211" t="s">
        <v>315</v>
      </c>
      <c r="AT17" s="42">
        <f>+AT14</f>
        <v>44804</v>
      </c>
      <c r="AU17" s="211">
        <f>+AV16*AI17</f>
        <v>7.1999999999999995E-2</v>
      </c>
      <c r="AV17" s="29">
        <f>+AV16-AU17</f>
        <v>0.108</v>
      </c>
      <c r="AW17" s="311"/>
      <c r="AX17" s="312"/>
      <c r="AY17" s="98">
        <v>3</v>
      </c>
      <c r="AZ17" s="30" t="s">
        <v>329</v>
      </c>
      <c r="BA17" s="204" t="s">
        <v>330</v>
      </c>
      <c r="BB17" s="35">
        <v>44562</v>
      </c>
      <c r="BC17" s="35">
        <v>44926</v>
      </c>
      <c r="BD17" s="204" t="s">
        <v>331</v>
      </c>
      <c r="BE17" s="51">
        <v>44620</v>
      </c>
      <c r="BF17" s="52" t="s">
        <v>332</v>
      </c>
      <c r="BG17" s="31">
        <v>44681</v>
      </c>
      <c r="BH17" s="52" t="s">
        <v>333</v>
      </c>
      <c r="BI17" s="78" t="s">
        <v>306</v>
      </c>
      <c r="BJ17" s="31">
        <v>44742</v>
      </c>
      <c r="BK17" s="124" t="s">
        <v>334</v>
      </c>
      <c r="BL17" s="125" t="s">
        <v>335</v>
      </c>
      <c r="BM17" s="31">
        <v>44804</v>
      </c>
      <c r="BN17" s="122" t="s">
        <v>336</v>
      </c>
      <c r="BO17" s="115" t="s">
        <v>337</v>
      </c>
      <c r="BP17" s="31">
        <v>44865</v>
      </c>
      <c r="BQ17" s="122"/>
      <c r="BR17" s="130"/>
      <c r="BS17" s="31">
        <v>44926</v>
      </c>
      <c r="BT17" s="31"/>
      <c r="BU17" s="94"/>
    </row>
    <row r="18" spans="1:73" s="2" customFormat="1" ht="306" x14ac:dyDescent="0.25">
      <c r="A18" s="291" t="s">
        <v>153</v>
      </c>
      <c r="B18" s="290" t="s">
        <v>91</v>
      </c>
      <c r="C18" s="290" t="s">
        <v>55</v>
      </c>
      <c r="D18" s="290" t="s">
        <v>76</v>
      </c>
      <c r="E18" s="290" t="s">
        <v>77</v>
      </c>
      <c r="F18" s="324" t="s">
        <v>338</v>
      </c>
      <c r="G18" s="313" t="s">
        <v>339</v>
      </c>
      <c r="H18" s="290" t="s">
        <v>340</v>
      </c>
      <c r="I18" s="324" t="s">
        <v>341</v>
      </c>
      <c r="J18" s="290" t="s">
        <v>86</v>
      </c>
      <c r="K18" s="290">
        <v>0</v>
      </c>
      <c r="L18" s="314">
        <f>IF(J18="Diaria",+(K18/360),IF(J18="Mensual",+(K18/12),IF(J18="Bimestral",+(K18/6),IF(J18="Trimestral",+(K18/4),IF(J18="Semestral",+(K18/2),IF(J18="Anual",+(K18/1),""))))))</f>
        <v>0</v>
      </c>
      <c r="M18" s="290" t="s">
        <v>29</v>
      </c>
      <c r="N18" s="290">
        <f>IF(M18="Menor al 1% del patrimonio de la Lotería de Bogotá",20%,IF(M18="Entre el 1% y el 3% del patrimonio de la Lotería de Bogotá",40%,IF(M18="Entre el 3% y el 6% del patrimonio de la Lotería de Bogotá",60%,IF(M18="Entre el 6% y el 10% del patrimonio de la Lotería de Bogotá",80%,IF(M18="Mayor al 10% del patrimonio de la Lotería de Bogotá",100%,IF(M18="NA",0%,""))))))</f>
        <v>0.2</v>
      </c>
      <c r="O18" s="290" t="s">
        <v>70</v>
      </c>
      <c r="P18" s="290">
        <f>IF(O18="El riesgo afecta la imagen de algún área de la organización",20%,IF(O18="El riesgo afecta la imagen de la entidad internamente, de conocimiento general nivel interno, de junta directiva y accionistas y/o de proveedores",40%,IF(O18="El riesgo afecta la imagen de la entidad con algunos usuarios de relevancia frente al logro de los objetivos",60%,IF(O18="El riesgo afecta la imagen de la entidad con efecto publicitario sistenido a nivel de sector administrativo, nivel departamental o municipal",80%,IF(O18="El riesgo afecta la imagen de la entidad a nivel nacional, con efecto publicitario sistenido a nivel país",100%,IF(O18="NA",0%,""))))))</f>
        <v>0</v>
      </c>
      <c r="Q18" s="290" t="s">
        <v>70</v>
      </c>
      <c r="R18" s="290">
        <f>IF(Q18="Interrupción de la operación por menos de un día",20%,IF(Q18="Interrupción de la operación por un día completo",40%,IF(Q18="Interrupción de la operación mayor a 1 día y menor a 2 días",60%,IF(Q18="Interrupción de la operación por dos días completos",80%,IF(Q18="Interrupción de la operación por más de dos días",100%,IF(Q18="NA",0%,""))))))</f>
        <v>0</v>
      </c>
      <c r="S18" s="318" t="s">
        <v>90</v>
      </c>
      <c r="T18" s="318" t="s">
        <v>43</v>
      </c>
      <c r="U18" s="318">
        <f>+MAX(N18,P18,R18)</f>
        <v>0.2</v>
      </c>
      <c r="V18" s="319" t="str">
        <f>IF(L18&lt;=20%,"Muy baja",IF(L18&lt;=40%,"Baja",IF(L18&lt;=60%,"Media",IF(L18&lt;=80%,"Alta",IF(L18&lt;=100%,"Muy alta",IF(L18&gt;=100%,"Muy alta",""))))))</f>
        <v>Muy baja</v>
      </c>
      <c r="W18" s="326">
        <f>+IFERROR(VLOOKUP(V18,Fórmula!$F$1:$G$6,2,FALSE),"")</f>
        <v>0.2</v>
      </c>
      <c r="X18" s="321" t="s">
        <v>53</v>
      </c>
      <c r="Y18" s="315">
        <f>+IFERROR(VLOOKUP(X18,Fórmula!$H$1:$I$6,2,FALSE),"")</f>
        <v>0.6</v>
      </c>
      <c r="Z18" s="311" t="s">
        <v>53</v>
      </c>
      <c r="AA18" s="315">
        <f>IF(Z18="Bajo",25%,IF(Z18="Moderado",50%,IF(Z18="Alto",75%,IF(Z18="Extremo",100%,""))))</f>
        <v>0.5</v>
      </c>
      <c r="AB18" s="325" t="s">
        <v>342</v>
      </c>
      <c r="AC18" s="227" t="s">
        <v>343</v>
      </c>
      <c r="AD18" s="36" t="s">
        <v>344</v>
      </c>
      <c r="AE18" s="42" t="s">
        <v>54</v>
      </c>
      <c r="AF18" s="28">
        <f t="shared" si="6"/>
        <v>0.25</v>
      </c>
      <c r="AG18" s="211" t="s">
        <v>161</v>
      </c>
      <c r="AH18" s="28">
        <f>IF(AG18="Manual",15%,IF(AG18="Automático",25%,""))</f>
        <v>0.15</v>
      </c>
      <c r="AI18" s="28">
        <f t="shared" si="8"/>
        <v>0.4</v>
      </c>
      <c r="AJ18" s="211" t="s">
        <v>162</v>
      </c>
      <c r="AK18" s="201" t="s">
        <v>163</v>
      </c>
      <c r="AL18" s="42" t="s">
        <v>345</v>
      </c>
      <c r="AM18" s="201" t="s">
        <v>23</v>
      </c>
      <c r="AN18" s="211" t="s">
        <v>346</v>
      </c>
      <c r="AO18" s="211" t="s">
        <v>24</v>
      </c>
      <c r="AP18" s="211" t="s">
        <v>86</v>
      </c>
      <c r="AQ18" s="211" t="s">
        <v>347</v>
      </c>
      <c r="AR18" s="211" t="s">
        <v>168</v>
      </c>
      <c r="AS18" s="211" t="s">
        <v>348</v>
      </c>
      <c r="AT18" s="211" t="s">
        <v>170</v>
      </c>
      <c r="AU18" s="211">
        <f>+AI18*AA18</f>
        <v>0.2</v>
      </c>
      <c r="AV18" s="29">
        <f>+AA18-AU18</f>
        <v>0.3</v>
      </c>
      <c r="AW18" s="311" t="str">
        <f>+IF(C18="Corrupción","Moderado",IF(AV22&lt;=25%,"Bajo",IF(AV22&lt;=50%,"Moderado",IF(AV22&lt;=75%,"Alto",IF(AV22&gt;75%,"Extremo","")))))</f>
        <v>Moderado</v>
      </c>
      <c r="AX18" s="312" t="s">
        <v>56</v>
      </c>
      <c r="AY18" s="93">
        <v>1</v>
      </c>
      <c r="AZ18" s="40" t="s">
        <v>349</v>
      </c>
      <c r="BA18" s="202" t="s">
        <v>350</v>
      </c>
      <c r="BB18" s="203">
        <v>44805</v>
      </c>
      <c r="BC18" s="203">
        <v>44926</v>
      </c>
      <c r="BD18" s="212" t="s">
        <v>351</v>
      </c>
      <c r="BE18" s="51">
        <v>44620</v>
      </c>
      <c r="BF18" s="52"/>
      <c r="BG18" s="31">
        <v>44681</v>
      </c>
      <c r="BH18" s="52"/>
      <c r="BI18" s="52"/>
      <c r="BJ18" s="31">
        <v>44742</v>
      </c>
      <c r="BK18" s="58"/>
      <c r="BL18" s="58"/>
      <c r="BM18" s="31">
        <v>44804</v>
      </c>
      <c r="BN18" s="110" t="s">
        <v>352</v>
      </c>
      <c r="BO18" s="58"/>
      <c r="BP18" s="31">
        <v>44865</v>
      </c>
      <c r="BQ18" s="58"/>
      <c r="BR18" s="58"/>
      <c r="BS18" s="31">
        <v>44926</v>
      </c>
      <c r="BT18" s="58"/>
      <c r="BU18" s="94"/>
    </row>
    <row r="19" spans="1:73" s="2" customFormat="1" ht="409.5" x14ac:dyDescent="0.25">
      <c r="A19" s="291"/>
      <c r="B19" s="290"/>
      <c r="C19" s="290"/>
      <c r="D19" s="290"/>
      <c r="E19" s="290"/>
      <c r="F19" s="324"/>
      <c r="G19" s="313"/>
      <c r="H19" s="290"/>
      <c r="I19" s="324"/>
      <c r="J19" s="290"/>
      <c r="K19" s="290"/>
      <c r="L19" s="314"/>
      <c r="M19" s="290"/>
      <c r="N19" s="290"/>
      <c r="O19" s="290"/>
      <c r="P19" s="290"/>
      <c r="Q19" s="290"/>
      <c r="R19" s="290"/>
      <c r="S19" s="318"/>
      <c r="T19" s="318"/>
      <c r="U19" s="318"/>
      <c r="V19" s="319"/>
      <c r="W19" s="326"/>
      <c r="X19" s="321"/>
      <c r="Y19" s="315"/>
      <c r="Z19" s="311"/>
      <c r="AA19" s="315"/>
      <c r="AB19" s="325"/>
      <c r="AC19" s="226" t="s">
        <v>353</v>
      </c>
      <c r="AD19" s="36" t="s">
        <v>354</v>
      </c>
      <c r="AE19" s="42" t="s">
        <v>54</v>
      </c>
      <c r="AF19" s="28">
        <f t="shared" si="6"/>
        <v>0.25</v>
      </c>
      <c r="AG19" s="211" t="s">
        <v>161</v>
      </c>
      <c r="AH19" s="28">
        <f>IF(AG19="Manual",15%,IF(AG19="Automático",25%,""))</f>
        <v>0.15</v>
      </c>
      <c r="AI19" s="28">
        <f t="shared" si="8"/>
        <v>0.4</v>
      </c>
      <c r="AJ19" s="211" t="s">
        <v>162</v>
      </c>
      <c r="AK19" s="201" t="s">
        <v>163</v>
      </c>
      <c r="AL19" s="42" t="s">
        <v>355</v>
      </c>
      <c r="AM19" s="201" t="s">
        <v>23</v>
      </c>
      <c r="AN19" s="211" t="s">
        <v>356</v>
      </c>
      <c r="AO19" s="211" t="s">
        <v>24</v>
      </c>
      <c r="AP19" s="211" t="s">
        <v>96</v>
      </c>
      <c r="AQ19" s="211" t="s">
        <v>357</v>
      </c>
      <c r="AR19" s="211" t="s">
        <v>168</v>
      </c>
      <c r="AS19" s="211" t="s">
        <v>358</v>
      </c>
      <c r="AT19" s="211" t="s">
        <v>170</v>
      </c>
      <c r="AU19" s="211">
        <f>+AV18*AI19</f>
        <v>0.12</v>
      </c>
      <c r="AV19" s="29">
        <f>+AV18-AU19</f>
        <v>0.18</v>
      </c>
      <c r="AW19" s="311"/>
      <c r="AX19" s="312"/>
      <c r="AY19" s="98">
        <v>2</v>
      </c>
      <c r="AZ19" s="40" t="s">
        <v>359</v>
      </c>
      <c r="BA19" s="202" t="s">
        <v>360</v>
      </c>
      <c r="BB19" s="203">
        <v>44805</v>
      </c>
      <c r="BC19" s="203">
        <v>44926</v>
      </c>
      <c r="BD19" s="212" t="s">
        <v>361</v>
      </c>
      <c r="BE19" s="51">
        <v>44620</v>
      </c>
      <c r="BF19" s="52"/>
      <c r="BG19" s="31">
        <v>44681</v>
      </c>
      <c r="BH19" s="52"/>
      <c r="BI19" s="52"/>
      <c r="BJ19" s="31">
        <v>44742</v>
      </c>
      <c r="BK19" s="58"/>
      <c r="BL19" s="58"/>
      <c r="BM19" s="31">
        <v>44804</v>
      </c>
      <c r="BN19" s="58"/>
      <c r="BO19" s="58"/>
      <c r="BP19" s="31">
        <v>44865</v>
      </c>
      <c r="BQ19" s="58"/>
      <c r="BR19" s="58"/>
      <c r="BS19" s="31">
        <v>44926</v>
      </c>
      <c r="BT19" s="58"/>
      <c r="BU19" s="94"/>
    </row>
    <row r="20" spans="1:73" s="2" customFormat="1" ht="255" x14ac:dyDescent="0.25">
      <c r="A20" s="291"/>
      <c r="B20" s="290"/>
      <c r="C20" s="290"/>
      <c r="D20" s="290"/>
      <c r="E20" s="290"/>
      <c r="F20" s="324"/>
      <c r="G20" s="313"/>
      <c r="H20" s="290"/>
      <c r="I20" s="324"/>
      <c r="J20" s="290"/>
      <c r="K20" s="290"/>
      <c r="L20" s="314"/>
      <c r="M20" s="290"/>
      <c r="N20" s="290"/>
      <c r="O20" s="290"/>
      <c r="P20" s="290"/>
      <c r="Q20" s="290"/>
      <c r="R20" s="290"/>
      <c r="S20" s="318"/>
      <c r="T20" s="318"/>
      <c r="U20" s="318"/>
      <c r="V20" s="319"/>
      <c r="W20" s="326"/>
      <c r="X20" s="321"/>
      <c r="Y20" s="315"/>
      <c r="Z20" s="311"/>
      <c r="AA20" s="315"/>
      <c r="AB20" s="325"/>
      <c r="AC20" s="226" t="s">
        <v>362</v>
      </c>
      <c r="AD20" s="36" t="s">
        <v>363</v>
      </c>
      <c r="AE20" s="42" t="s">
        <v>54</v>
      </c>
      <c r="AF20" s="28">
        <f t="shared" si="6"/>
        <v>0.25</v>
      </c>
      <c r="AG20" s="211" t="s">
        <v>161</v>
      </c>
      <c r="AH20" s="28">
        <f>IF(AG20="Manual",15%,IF(AG20="Automático",25%,""))</f>
        <v>0.15</v>
      </c>
      <c r="AI20" s="28">
        <f t="shared" si="8"/>
        <v>0.4</v>
      </c>
      <c r="AJ20" s="211" t="s">
        <v>162</v>
      </c>
      <c r="AK20" s="201" t="s">
        <v>163</v>
      </c>
      <c r="AL20" s="42" t="s">
        <v>364</v>
      </c>
      <c r="AM20" s="201" t="s">
        <v>23</v>
      </c>
      <c r="AN20" s="211" t="s">
        <v>365</v>
      </c>
      <c r="AO20" s="211" t="s">
        <v>40</v>
      </c>
      <c r="AP20" s="211" t="s">
        <v>366</v>
      </c>
      <c r="AQ20" s="211" t="s">
        <v>367</v>
      </c>
      <c r="AR20" s="211" t="s">
        <v>168</v>
      </c>
      <c r="AS20" s="211" t="s">
        <v>358</v>
      </c>
      <c r="AT20" s="211" t="s">
        <v>170</v>
      </c>
      <c r="AU20" s="211">
        <f>+AV19*AI20</f>
        <v>7.1999999999999995E-2</v>
      </c>
      <c r="AV20" s="29">
        <f>+AV19-AU20</f>
        <v>0.108</v>
      </c>
      <c r="AW20" s="311"/>
      <c r="AX20" s="312"/>
      <c r="AY20" s="98">
        <v>3</v>
      </c>
      <c r="AZ20" s="30"/>
      <c r="BA20" s="211" t="s">
        <v>358</v>
      </c>
      <c r="BB20" s="203">
        <v>44562</v>
      </c>
      <c r="BC20" s="203">
        <v>44926</v>
      </c>
      <c r="BD20" s="204"/>
      <c r="BE20" s="51">
        <v>44620</v>
      </c>
      <c r="BF20" s="52"/>
      <c r="BG20" s="31">
        <v>44681</v>
      </c>
      <c r="BH20" s="53"/>
      <c r="BI20" s="53"/>
      <c r="BJ20" s="31">
        <v>44742</v>
      </c>
      <c r="BK20" s="53"/>
      <c r="BL20" s="53"/>
      <c r="BM20" s="31">
        <v>44804</v>
      </c>
      <c r="BN20" s="53"/>
      <c r="BO20" s="53"/>
      <c r="BP20" s="31">
        <v>44865</v>
      </c>
      <c r="BQ20" s="53"/>
      <c r="BR20" s="53"/>
      <c r="BS20" s="31">
        <v>44926</v>
      </c>
      <c r="BT20" s="53"/>
      <c r="BU20" s="94"/>
    </row>
    <row r="21" spans="1:73" s="2" customFormat="1" ht="409.5" x14ac:dyDescent="0.25">
      <c r="A21" s="291"/>
      <c r="B21" s="290"/>
      <c r="C21" s="290"/>
      <c r="D21" s="290"/>
      <c r="E21" s="290"/>
      <c r="F21" s="324"/>
      <c r="G21" s="313"/>
      <c r="H21" s="290"/>
      <c r="I21" s="324"/>
      <c r="J21" s="290"/>
      <c r="K21" s="290"/>
      <c r="L21" s="314"/>
      <c r="M21" s="290"/>
      <c r="N21" s="290"/>
      <c r="O21" s="290"/>
      <c r="P21" s="290"/>
      <c r="Q21" s="290"/>
      <c r="R21" s="290"/>
      <c r="S21" s="318"/>
      <c r="T21" s="318"/>
      <c r="U21" s="318"/>
      <c r="V21" s="319"/>
      <c r="W21" s="326"/>
      <c r="X21" s="321"/>
      <c r="Y21" s="315"/>
      <c r="Z21" s="311"/>
      <c r="AA21" s="315"/>
      <c r="AB21" s="325"/>
      <c r="AC21" s="226" t="s">
        <v>368</v>
      </c>
      <c r="AD21" s="42" t="s">
        <v>369</v>
      </c>
      <c r="AE21" s="42" t="s">
        <v>54</v>
      </c>
      <c r="AF21" s="28">
        <f t="shared" si="6"/>
        <v>0.25</v>
      </c>
      <c r="AG21" s="211" t="s">
        <v>161</v>
      </c>
      <c r="AH21" s="28">
        <f>IF(AG21="Manual",15%,IF(AG21="Automático",25%,""))</f>
        <v>0.15</v>
      </c>
      <c r="AI21" s="28">
        <f t="shared" si="8"/>
        <v>0.4</v>
      </c>
      <c r="AJ21" s="211" t="s">
        <v>162</v>
      </c>
      <c r="AK21" s="201" t="s">
        <v>163</v>
      </c>
      <c r="AL21" s="42" t="s">
        <v>370</v>
      </c>
      <c r="AM21" s="201" t="s">
        <v>23</v>
      </c>
      <c r="AN21" s="211" t="s">
        <v>371</v>
      </c>
      <c r="AO21" s="211" t="s">
        <v>24</v>
      </c>
      <c r="AP21" s="211" t="s">
        <v>372</v>
      </c>
      <c r="AQ21" s="211" t="s">
        <v>373</v>
      </c>
      <c r="AR21" s="211" t="s">
        <v>168</v>
      </c>
      <c r="AS21" s="211" t="s">
        <v>374</v>
      </c>
      <c r="AT21" s="211" t="s">
        <v>170</v>
      </c>
      <c r="AU21" s="211">
        <f>+AV20*AI21</f>
        <v>4.3200000000000002E-2</v>
      </c>
      <c r="AV21" s="29">
        <f>+AV20-AU21</f>
        <v>6.4799999999999996E-2</v>
      </c>
      <c r="AW21" s="311"/>
      <c r="AX21" s="312"/>
      <c r="AY21" s="98">
        <v>4</v>
      </c>
      <c r="AZ21" s="30"/>
      <c r="BA21" s="211" t="s">
        <v>374</v>
      </c>
      <c r="BB21" s="203">
        <v>44562</v>
      </c>
      <c r="BC21" s="203">
        <v>44926</v>
      </c>
      <c r="BD21" s="204"/>
      <c r="BE21" s="51">
        <v>44620</v>
      </c>
      <c r="BF21" s="52"/>
      <c r="BG21" s="31">
        <v>44681</v>
      </c>
      <c r="BH21" s="52"/>
      <c r="BI21" s="52"/>
      <c r="BJ21" s="31">
        <v>44742</v>
      </c>
      <c r="BK21" s="52"/>
      <c r="BL21" s="52"/>
      <c r="BM21" s="31">
        <v>44804</v>
      </c>
      <c r="BN21" s="52"/>
      <c r="BO21" s="52"/>
      <c r="BP21" s="31">
        <v>44865</v>
      </c>
      <c r="BQ21" s="52"/>
      <c r="BR21" s="52"/>
      <c r="BS21" s="31">
        <v>44926</v>
      </c>
      <c r="BT21" s="52"/>
      <c r="BU21" s="94"/>
    </row>
    <row r="22" spans="1:73" s="2" customFormat="1" ht="267.75" x14ac:dyDescent="0.25">
      <c r="A22" s="291"/>
      <c r="B22" s="290"/>
      <c r="C22" s="290"/>
      <c r="D22" s="290"/>
      <c r="E22" s="290"/>
      <c r="F22" s="324"/>
      <c r="G22" s="313"/>
      <c r="H22" s="290"/>
      <c r="I22" s="324"/>
      <c r="J22" s="290"/>
      <c r="K22" s="290"/>
      <c r="L22" s="314"/>
      <c r="M22" s="290"/>
      <c r="N22" s="290"/>
      <c r="O22" s="290"/>
      <c r="P22" s="290"/>
      <c r="Q22" s="290"/>
      <c r="R22" s="290"/>
      <c r="S22" s="318"/>
      <c r="T22" s="318"/>
      <c r="U22" s="318"/>
      <c r="V22" s="319"/>
      <c r="W22" s="326"/>
      <c r="X22" s="321"/>
      <c r="Y22" s="315"/>
      <c r="Z22" s="311"/>
      <c r="AA22" s="315"/>
      <c r="AB22" s="325"/>
      <c r="AC22" s="226" t="s">
        <v>375</v>
      </c>
      <c r="AD22" s="42" t="s">
        <v>376</v>
      </c>
      <c r="AE22" s="42" t="s">
        <v>54</v>
      </c>
      <c r="AF22" s="28">
        <f t="shared" si="6"/>
        <v>0.25</v>
      </c>
      <c r="AG22" s="211" t="s">
        <v>161</v>
      </c>
      <c r="AH22" s="28">
        <f>IF(AG22="Manual",15%,IF(AG22="Automático",25%,""))</f>
        <v>0.15</v>
      </c>
      <c r="AI22" s="28">
        <f t="shared" si="8"/>
        <v>0.4</v>
      </c>
      <c r="AJ22" s="211" t="s">
        <v>162</v>
      </c>
      <c r="AK22" s="201" t="s">
        <v>163</v>
      </c>
      <c r="AL22" s="42" t="s">
        <v>377</v>
      </c>
      <c r="AM22" s="201" t="s">
        <v>23</v>
      </c>
      <c r="AN22" s="211" t="s">
        <v>346</v>
      </c>
      <c r="AO22" s="211" t="s">
        <v>24</v>
      </c>
      <c r="AP22" s="211" t="s">
        <v>96</v>
      </c>
      <c r="AQ22" s="211" t="s">
        <v>378</v>
      </c>
      <c r="AR22" s="211" t="s">
        <v>379</v>
      </c>
      <c r="AS22" s="211" t="s">
        <v>360</v>
      </c>
      <c r="AT22" s="211" t="s">
        <v>170</v>
      </c>
      <c r="AU22" s="211">
        <f>+AV21*AI22</f>
        <v>2.5919999999999999E-2</v>
      </c>
      <c r="AV22" s="29">
        <f>+AV21-AU22</f>
        <v>3.8879999999999998E-2</v>
      </c>
      <c r="AW22" s="311"/>
      <c r="AX22" s="312"/>
      <c r="AY22" s="98">
        <v>5</v>
      </c>
      <c r="AZ22" s="30"/>
      <c r="BA22" s="211" t="s">
        <v>360</v>
      </c>
      <c r="BB22" s="203">
        <v>44562</v>
      </c>
      <c r="BC22" s="203">
        <v>44926</v>
      </c>
      <c r="BD22" s="204"/>
      <c r="BE22" s="51">
        <v>44620</v>
      </c>
      <c r="BF22" s="52"/>
      <c r="BG22" s="31">
        <v>44681</v>
      </c>
      <c r="BH22" s="54"/>
      <c r="BI22" s="54"/>
      <c r="BJ22" s="31">
        <v>44742</v>
      </c>
      <c r="BK22" s="54"/>
      <c r="BL22" s="54"/>
      <c r="BM22" s="31">
        <v>44804</v>
      </c>
      <c r="BN22" s="54"/>
      <c r="BO22" s="54"/>
      <c r="BP22" s="31">
        <v>44865</v>
      </c>
      <c r="BQ22" s="54"/>
      <c r="BR22" s="54"/>
      <c r="BS22" s="31">
        <v>44926</v>
      </c>
      <c r="BT22" s="54"/>
      <c r="BU22" s="94"/>
    </row>
    <row r="23" spans="1:73" s="2" customFormat="1" ht="369.75" x14ac:dyDescent="0.25">
      <c r="A23" s="291" t="s">
        <v>153</v>
      </c>
      <c r="B23" s="290" t="s">
        <v>91</v>
      </c>
      <c r="C23" s="290" t="s">
        <v>55</v>
      </c>
      <c r="D23" s="290" t="s">
        <v>76</v>
      </c>
      <c r="E23" s="290" t="s">
        <v>77</v>
      </c>
      <c r="F23" s="324" t="s">
        <v>380</v>
      </c>
      <c r="G23" s="313" t="s">
        <v>381</v>
      </c>
      <c r="H23" s="290" t="s">
        <v>382</v>
      </c>
      <c r="I23" s="324" t="s">
        <v>383</v>
      </c>
      <c r="J23" s="290" t="s">
        <v>63</v>
      </c>
      <c r="K23" s="290">
        <v>2</v>
      </c>
      <c r="L23" s="314">
        <f>IF(J23="Diaria",+(K23/360),IF(J23="Mensual",+(K23/12),IF(J23="Bimestral",+(K23/6),IF(J23="Trimestral",+(K23/4),IF(J23="Semestral",+(K23/2),IF(J23="Anual",+(K23/1),""))))))</f>
        <v>0.16666666666666666</v>
      </c>
      <c r="M23" s="290" t="s">
        <v>29</v>
      </c>
      <c r="N23" s="290">
        <f>IF(M23="Menor al 1% del patrimonio de la Lotería de Bogotá",20%,IF(M23="Entre el 1% y el 3% del patrimonio de la Lotería de Bogotá",40%,IF(M23="Entre el 3% y el 6% del patrimonio de la Lotería de Bogotá",60%,IF(M23="Entre el 6% y el 10% del patrimonio de la Lotería de Bogotá",80%,IF(M23="Mayor al 10% del patrimonio de la Lotería de Bogotá",100%,IF(M23="NA",0%,""))))))</f>
        <v>0.2</v>
      </c>
      <c r="O23" s="290" t="s">
        <v>46</v>
      </c>
      <c r="P23" s="290">
        <f>IF(O23="El riesgo afecta la imagen de algún área de la organización",20%,IF(O23="El riesgo afecta la imagen de la entidad internamente, de conocimiento general nivel interno, de junta directiva y accionistas y/o de proveedores",40%,IF(O23="El riesgo afecta la imagen de la entidad con algunos usuarios de relevancia frente al logro de los objetivos",60%,IF(O23="El riesgo afecta la imagen de la entidad con efecto publicitario sistenido a nivel de sector administrativo, nivel departamental o municipal",80%,IF(O23="El riesgo afecta la imagen de la entidad a nivel nacional, con efecto publicitario sistenido a nivel país",100%,IF(O23="NA",0%,""))))))</f>
        <v>0.4</v>
      </c>
      <c r="Q23" s="290" t="s">
        <v>70</v>
      </c>
      <c r="R23" s="290">
        <f>IF(Q23="Interrupción de la operación por menos de un día",20%,IF(Q23="Interrupción de la operación por un día completo",40%,IF(Q23="Interrupción de la operación mayor a 1 día y menor a 2 días",60%,IF(Q23="Interrupción de la operación por dos días completos",80%,IF(Q23="Interrupción de la operación por más de dos días",100%,IF(Q23="NA",0%,""))))))</f>
        <v>0</v>
      </c>
      <c r="S23" s="318" t="s">
        <v>57</v>
      </c>
      <c r="T23" s="318" t="s">
        <v>70</v>
      </c>
      <c r="U23" s="318">
        <f>+MAX(N23,P23,R23)</f>
        <v>0.4</v>
      </c>
      <c r="V23" s="319" t="str">
        <f>IF(L23&lt;=20%,"Muy baja",IF(L23&lt;=40%,"Baja",IF(L23&lt;=60%,"Media",IF(L23&lt;=80%,"Alta",IF(L23&lt;=100%,"Muy alta",IF(L23&gt;=100%,"Muy alta",""))))))</f>
        <v>Muy baja</v>
      </c>
      <c r="W23" s="315">
        <f>+IFERROR(VLOOKUP(V23,Fórmula!$F$1:$G$6,2,FALSE),"")</f>
        <v>0.2</v>
      </c>
      <c r="X23" s="321" t="s">
        <v>53</v>
      </c>
      <c r="Y23" s="315">
        <f>+IFERROR(VLOOKUP(X23,Fórmula!$H$1:$I$6,2,FALSE),"")</f>
        <v>0.6</v>
      </c>
      <c r="Z23" s="311" t="s">
        <v>53</v>
      </c>
      <c r="AA23" s="315">
        <f>IF(Z23="Bajo",25%,IF(Z23="Moderado",50%,IF(Z23="Alto",75%,IF(Z23="Extremo",100%,""))))</f>
        <v>0.5</v>
      </c>
      <c r="AB23" s="325" t="s">
        <v>384</v>
      </c>
      <c r="AC23" s="36" t="s">
        <v>385</v>
      </c>
      <c r="AD23" s="36" t="s">
        <v>386</v>
      </c>
      <c r="AE23" s="42" t="s">
        <v>54</v>
      </c>
      <c r="AF23" s="28">
        <f t="shared" si="6"/>
        <v>0.25</v>
      </c>
      <c r="AG23" s="211" t="s">
        <v>161</v>
      </c>
      <c r="AH23" s="28">
        <f t="shared" ref="AH23:AH29" si="9">IF(AG23="Manual",15%,IF(AG23="Automático",25%,""))</f>
        <v>0.15</v>
      </c>
      <c r="AI23" s="28">
        <f t="shared" si="8"/>
        <v>0.4</v>
      </c>
      <c r="AJ23" s="211" t="s">
        <v>162</v>
      </c>
      <c r="AK23" s="201" t="s">
        <v>163</v>
      </c>
      <c r="AL23" s="42" t="s">
        <v>387</v>
      </c>
      <c r="AM23" s="201" t="s">
        <v>23</v>
      </c>
      <c r="AN23" s="211" t="s">
        <v>388</v>
      </c>
      <c r="AO23" s="211" t="s">
        <v>24</v>
      </c>
      <c r="AP23" s="211" t="s">
        <v>63</v>
      </c>
      <c r="AQ23" s="211" t="s">
        <v>389</v>
      </c>
      <c r="AR23" s="211" t="s">
        <v>168</v>
      </c>
      <c r="AS23" s="211" t="s">
        <v>390</v>
      </c>
      <c r="AT23" s="211" t="s">
        <v>170</v>
      </c>
      <c r="AU23" s="211">
        <f>+AI23*AA23</f>
        <v>0.2</v>
      </c>
      <c r="AV23" s="29">
        <f>+AA23-AU23</f>
        <v>0.3</v>
      </c>
      <c r="AW23" s="311" t="str">
        <f>+IF(C23="Corrupción","Moderado",IF(AV24&lt;=25%,"Bajo",IF(AV24&lt;=50%,"Moderado",IF(AV24&lt;=75%,"Alto",IF(AV24&gt;75%,"Extremo","")))))</f>
        <v>Moderado</v>
      </c>
      <c r="AX23" s="312" t="s">
        <v>56</v>
      </c>
      <c r="AY23" s="93">
        <v>1</v>
      </c>
      <c r="AZ23" s="211" t="s">
        <v>391</v>
      </c>
      <c r="BA23" s="201" t="s">
        <v>111</v>
      </c>
      <c r="BB23" s="203">
        <v>44562</v>
      </c>
      <c r="BC23" s="203">
        <v>44926</v>
      </c>
      <c r="BD23" s="211" t="s">
        <v>392</v>
      </c>
      <c r="BE23" s="51">
        <v>44620</v>
      </c>
      <c r="BF23" s="52"/>
      <c r="BG23" s="31">
        <v>44681</v>
      </c>
      <c r="BH23" s="52"/>
      <c r="BI23" s="52"/>
      <c r="BJ23" s="31">
        <v>44742</v>
      </c>
      <c r="BK23" s="31"/>
      <c r="BL23" s="31"/>
      <c r="BM23" s="31">
        <v>44804</v>
      </c>
      <c r="BN23" s="31"/>
      <c r="BO23" s="31"/>
      <c r="BP23" s="31">
        <v>44865</v>
      </c>
      <c r="BQ23" s="31"/>
      <c r="BR23" s="31"/>
      <c r="BS23" s="31">
        <v>44926</v>
      </c>
      <c r="BT23" s="31"/>
      <c r="BU23" s="94"/>
    </row>
    <row r="24" spans="1:73" s="2" customFormat="1" ht="357.75" thickBot="1" x14ac:dyDescent="0.3">
      <c r="A24" s="291"/>
      <c r="B24" s="290"/>
      <c r="C24" s="290"/>
      <c r="D24" s="290"/>
      <c r="E24" s="290"/>
      <c r="F24" s="324"/>
      <c r="G24" s="313"/>
      <c r="H24" s="290"/>
      <c r="I24" s="324"/>
      <c r="J24" s="290"/>
      <c r="K24" s="290"/>
      <c r="L24" s="314"/>
      <c r="M24" s="290"/>
      <c r="N24" s="290"/>
      <c r="O24" s="290"/>
      <c r="P24" s="290"/>
      <c r="Q24" s="290"/>
      <c r="R24" s="290"/>
      <c r="S24" s="318"/>
      <c r="T24" s="318"/>
      <c r="U24" s="318"/>
      <c r="V24" s="319"/>
      <c r="W24" s="315"/>
      <c r="X24" s="321"/>
      <c r="Y24" s="315"/>
      <c r="Z24" s="311"/>
      <c r="AA24" s="315"/>
      <c r="AB24" s="325"/>
      <c r="AC24" s="36" t="s">
        <v>393</v>
      </c>
      <c r="AD24" s="36" t="s">
        <v>394</v>
      </c>
      <c r="AE24" s="42" t="s">
        <v>54</v>
      </c>
      <c r="AF24" s="28">
        <f t="shared" si="6"/>
        <v>0.25</v>
      </c>
      <c r="AG24" s="211" t="s">
        <v>161</v>
      </c>
      <c r="AH24" s="28">
        <f t="shared" si="9"/>
        <v>0.15</v>
      </c>
      <c r="AI24" s="28">
        <f t="shared" si="8"/>
        <v>0.4</v>
      </c>
      <c r="AJ24" s="211" t="s">
        <v>162</v>
      </c>
      <c r="AK24" s="201" t="s">
        <v>153</v>
      </c>
      <c r="AL24" s="42"/>
      <c r="AM24" s="201" t="s">
        <v>23</v>
      </c>
      <c r="AN24" s="211" t="s">
        <v>395</v>
      </c>
      <c r="AO24" s="211" t="s">
        <v>24</v>
      </c>
      <c r="AP24" s="211" t="s">
        <v>96</v>
      </c>
      <c r="AQ24" s="211" t="s">
        <v>396</v>
      </c>
      <c r="AR24" s="211" t="s">
        <v>168</v>
      </c>
      <c r="AS24" s="211" t="s">
        <v>111</v>
      </c>
      <c r="AT24" s="211" t="s">
        <v>170</v>
      </c>
      <c r="AU24" s="211">
        <f>+AV23*AI24</f>
        <v>0.12</v>
      </c>
      <c r="AV24" s="29">
        <f>+AV23-AU24</f>
        <v>0.18</v>
      </c>
      <c r="AW24" s="311"/>
      <c r="AX24" s="312"/>
      <c r="AY24" s="98">
        <v>2</v>
      </c>
      <c r="AZ24" s="42" t="s">
        <v>397</v>
      </c>
      <c r="BA24" s="201" t="s">
        <v>111</v>
      </c>
      <c r="BB24" s="203">
        <v>44562</v>
      </c>
      <c r="BC24" s="203">
        <v>44926</v>
      </c>
      <c r="BD24" s="211" t="s">
        <v>398</v>
      </c>
      <c r="BE24" s="51">
        <v>44620</v>
      </c>
      <c r="BF24" s="52" t="s">
        <v>399</v>
      </c>
      <c r="BG24" s="31">
        <v>44681</v>
      </c>
      <c r="BH24" s="52" t="s">
        <v>400</v>
      </c>
      <c r="BI24" s="52" t="s">
        <v>401</v>
      </c>
      <c r="BJ24" s="31" t="s">
        <v>402</v>
      </c>
      <c r="BK24" s="31"/>
      <c r="BL24" s="31"/>
      <c r="BM24" s="31">
        <v>44804</v>
      </c>
      <c r="BN24" s="118" t="s">
        <v>403</v>
      </c>
      <c r="BO24" s="119" t="s">
        <v>404</v>
      </c>
      <c r="BP24" s="31">
        <v>44865</v>
      </c>
      <c r="BQ24" s="118" t="s">
        <v>405</v>
      </c>
      <c r="BR24" s="120" t="s">
        <v>406</v>
      </c>
      <c r="BS24" s="31">
        <v>44926</v>
      </c>
      <c r="BT24" s="118" t="s">
        <v>407</v>
      </c>
      <c r="BU24" s="94"/>
    </row>
    <row r="25" spans="1:73" s="2" customFormat="1" ht="360" x14ac:dyDescent="0.25">
      <c r="A25" s="330" t="s">
        <v>153</v>
      </c>
      <c r="B25" s="328" t="s">
        <v>101</v>
      </c>
      <c r="C25" s="328" t="s">
        <v>55</v>
      </c>
      <c r="D25" s="328" t="s">
        <v>76</v>
      </c>
      <c r="E25" s="328" t="s">
        <v>77</v>
      </c>
      <c r="F25" s="331" t="s">
        <v>408</v>
      </c>
      <c r="G25" s="350" t="s">
        <v>409</v>
      </c>
      <c r="H25" s="328" t="s">
        <v>410</v>
      </c>
      <c r="I25" s="328" t="s">
        <v>411</v>
      </c>
      <c r="J25" s="328" t="s">
        <v>32</v>
      </c>
      <c r="K25" s="328">
        <v>72</v>
      </c>
      <c r="L25" s="329">
        <f>IF(J25="Diaria",+(K25/360),IF(J25="Mensual",+(K25/12),IF(J25="Bimestral",+(K25/6),IF(J25="Trimestral",+(K25/4),IF(J25="Semestral",+(K25/2),IF(J25="Anual",+(K25/1),""))))))</f>
        <v>0.2</v>
      </c>
      <c r="M25" s="328" t="s">
        <v>70</v>
      </c>
      <c r="N25" s="328">
        <f>IF(M25="Menor al 1% del patrimonio de la Lotería de Bogotá",20%,IF(M25="Entre el 1% y el 3% del patrimonio de la Lotería de Bogotá",40%,IF(M25="Entre el 3% y el 6% del patrimonio de la Lotería de Bogotá",60%,IF(M25="Entre el 6% y el 10% del patrimonio de la Lotería de Bogotá",80%,IF(M25="Mayor al 10% del patrimonio de la Lotería de Bogotá",100%,IF(M25="NA",0%,""))))))</f>
        <v>0</v>
      </c>
      <c r="O25" s="328" t="s">
        <v>61</v>
      </c>
      <c r="P25" s="328">
        <f>IF(O25="El riesgo afecta la imagen de algún área de la organización",20%,IF(O25="El riesgo afecta la imagen de la entidad internamente, de conocimiento general nivel interno, de junta directiva y accionistas y/o de proveedores",40%,IF(O25="El riesgo afecta la imagen de la entidad con algunos usuarios de relevancia frente al logro de los objetivos",60%,IF(O25="El riesgo afecta la imagen de la entidad con efecto publicitario sistenido a nivel de sector administrativo, nivel departamental o municipal",80%,IF(O25="El riesgo afecta la imagen de la entidad a nivel nacional, con efecto publicitario sistenido a nivel país",100%,IF(O25="NA",0%,""))))))</f>
        <v>0.6</v>
      </c>
      <c r="Q25" s="328" t="s">
        <v>70</v>
      </c>
      <c r="R25" s="328">
        <f>IF(Q25="Interrupción de la operación por menos de un día",20%,IF(Q25="Interrupción de la operación por un día completo",40%,IF(Q25="Interrupción de la operación mayor a 1 día y menor a 2 días",60%,IF(Q25="Interrupción de la operación por dos días completos",80%,IF(Q25="Interrupción de la operación por más de dos días",100%,IF(Q25="NA",0%,""))))))</f>
        <v>0</v>
      </c>
      <c r="S25" s="347" t="s">
        <v>69</v>
      </c>
      <c r="T25" s="347" t="s">
        <v>81</v>
      </c>
      <c r="U25" s="347">
        <f>+MAX(N25,P25,R25)</f>
        <v>0.6</v>
      </c>
      <c r="V25" s="348" t="str">
        <f>IF(L25&lt;=20%,"Muy baja",IF(L25&lt;=40%,"Baja",IF(L25&lt;=60%,"Media",IF(L25&lt;=80%,"Alta",IF(L25&lt;=100%,"Muy alta",IF(L25&gt;=100%,"Muy alta",""))))))</f>
        <v>Muy baja</v>
      </c>
      <c r="W25" s="336">
        <v>0.2</v>
      </c>
      <c r="X25" s="349" t="str">
        <f>IF(U25=20%,"Leve",IF(U25=40%,"Menor",IF(U25=60%,"Moderado",IF(U25=80%,"Mayor",IF(U25=100%,"Catastrófico","")))))</f>
        <v>Moderado</v>
      </c>
      <c r="Y25" s="334">
        <v>0.6</v>
      </c>
      <c r="Z25" s="335" t="s">
        <v>53</v>
      </c>
      <c r="AA25" s="336">
        <f>IF(Z25="Bajo",25%,IF(Z25="Moderado",50%,IF(Z25="Alto",75%,IF(Z25="Extremo",100%,""))))</f>
        <v>0.5</v>
      </c>
      <c r="AB25" s="337" t="s">
        <v>412</v>
      </c>
      <c r="AC25" s="42" t="s">
        <v>413</v>
      </c>
      <c r="AD25" s="42" t="s">
        <v>414</v>
      </c>
      <c r="AE25" s="42" t="s">
        <v>37</v>
      </c>
      <c r="AF25" s="28">
        <f t="shared" si="6"/>
        <v>0.15</v>
      </c>
      <c r="AG25" s="211" t="s">
        <v>161</v>
      </c>
      <c r="AH25" s="28">
        <f t="shared" si="9"/>
        <v>0.15</v>
      </c>
      <c r="AI25" s="28">
        <f t="shared" si="8"/>
        <v>0.3</v>
      </c>
      <c r="AJ25" s="211" t="s">
        <v>162</v>
      </c>
      <c r="AK25" s="201" t="s">
        <v>153</v>
      </c>
      <c r="AL25" s="42"/>
      <c r="AM25" s="201" t="s">
        <v>23</v>
      </c>
      <c r="AN25" s="211" t="s">
        <v>415</v>
      </c>
      <c r="AO25" s="211" t="s">
        <v>40</v>
      </c>
      <c r="AP25" s="211" t="s">
        <v>416</v>
      </c>
      <c r="AQ25" s="211" t="s">
        <v>417</v>
      </c>
      <c r="AR25" s="211" t="s">
        <v>168</v>
      </c>
      <c r="AS25" s="211" t="s">
        <v>418</v>
      </c>
      <c r="AT25" s="211" t="s">
        <v>170</v>
      </c>
      <c r="AU25" s="210">
        <f>+AI25*AA25</f>
        <v>0.15</v>
      </c>
      <c r="AV25" s="248">
        <f>+AA25-AU25</f>
        <v>0.35</v>
      </c>
      <c r="AW25" s="335" t="str">
        <f>+IF(C25="Corrupción","Moderado",IF(#REF!&lt;=25%,"Bajo",IF(#REF!&lt;=50%,"Moderado",IF(#REF!&lt;=75%,"Alto",IF(#REF!&gt;75%,"Extremo","")))))</f>
        <v>Moderado</v>
      </c>
      <c r="AX25" s="339" t="s">
        <v>56</v>
      </c>
      <c r="AY25" s="93">
        <v>1</v>
      </c>
      <c r="AZ25" s="30" t="s">
        <v>419</v>
      </c>
      <c r="BA25" s="204" t="s">
        <v>420</v>
      </c>
      <c r="BB25" s="203">
        <v>44562</v>
      </c>
      <c r="BC25" s="203">
        <v>44925</v>
      </c>
      <c r="BD25" s="204" t="s">
        <v>421</v>
      </c>
      <c r="BE25" s="51">
        <v>44620</v>
      </c>
      <c r="BF25" s="52" t="s">
        <v>422</v>
      </c>
      <c r="BG25" s="31">
        <v>44681</v>
      </c>
      <c r="BH25" s="52"/>
      <c r="BI25" s="52"/>
      <c r="BJ25" s="31">
        <v>44742</v>
      </c>
      <c r="BK25" s="58"/>
      <c r="BL25" s="114"/>
      <c r="BM25" s="31">
        <v>44804</v>
      </c>
      <c r="BN25" s="58" t="s">
        <v>423</v>
      </c>
      <c r="BO25" s="115" t="s">
        <v>424</v>
      </c>
      <c r="BP25" s="31">
        <v>44865</v>
      </c>
      <c r="BQ25" s="58" t="s">
        <v>423</v>
      </c>
      <c r="BR25" s="115" t="s">
        <v>425</v>
      </c>
      <c r="BS25" s="31">
        <v>44926</v>
      </c>
      <c r="BT25" s="58" t="s">
        <v>426</v>
      </c>
      <c r="BU25" s="94"/>
    </row>
    <row r="26" spans="1:73" s="2" customFormat="1" ht="293.25" x14ac:dyDescent="0.25">
      <c r="A26" s="291"/>
      <c r="B26" s="290"/>
      <c r="C26" s="290"/>
      <c r="D26" s="290"/>
      <c r="E26" s="290"/>
      <c r="F26" s="322"/>
      <c r="G26" s="313"/>
      <c r="H26" s="290"/>
      <c r="I26" s="290"/>
      <c r="J26" s="290"/>
      <c r="K26" s="290"/>
      <c r="L26" s="314"/>
      <c r="M26" s="290"/>
      <c r="N26" s="290"/>
      <c r="O26" s="290"/>
      <c r="P26" s="290"/>
      <c r="Q26" s="290"/>
      <c r="R26" s="290"/>
      <c r="S26" s="318"/>
      <c r="T26" s="318"/>
      <c r="U26" s="318"/>
      <c r="V26" s="319"/>
      <c r="W26" s="315"/>
      <c r="X26" s="321"/>
      <c r="Y26" s="327"/>
      <c r="Z26" s="311"/>
      <c r="AA26" s="315"/>
      <c r="AB26" s="338"/>
      <c r="AC26" s="42" t="s">
        <v>427</v>
      </c>
      <c r="AD26" s="42" t="s">
        <v>428</v>
      </c>
      <c r="AE26" s="42" t="s">
        <v>37</v>
      </c>
      <c r="AF26" s="28">
        <f t="shared" si="6"/>
        <v>0.15</v>
      </c>
      <c r="AG26" s="211" t="s">
        <v>161</v>
      </c>
      <c r="AH26" s="28">
        <f t="shared" si="9"/>
        <v>0.15</v>
      </c>
      <c r="AI26" s="28">
        <f t="shared" si="8"/>
        <v>0.3</v>
      </c>
      <c r="AJ26" s="211" t="s">
        <v>162</v>
      </c>
      <c r="AK26" s="201" t="s">
        <v>163</v>
      </c>
      <c r="AL26" s="42" t="s">
        <v>429</v>
      </c>
      <c r="AM26" s="201" t="s">
        <v>39</v>
      </c>
      <c r="AN26" s="211" t="s">
        <v>430</v>
      </c>
      <c r="AO26" s="211" t="s">
        <v>40</v>
      </c>
      <c r="AP26" s="211" t="s">
        <v>431</v>
      </c>
      <c r="AQ26" s="211" t="s">
        <v>417</v>
      </c>
      <c r="AR26" s="211" t="s">
        <v>168</v>
      </c>
      <c r="AS26" s="211" t="s">
        <v>418</v>
      </c>
      <c r="AT26" s="211" t="s">
        <v>170</v>
      </c>
      <c r="AU26" s="211">
        <f>+AV25*AI26</f>
        <v>0.105</v>
      </c>
      <c r="AV26" s="29">
        <f>+AV25-AU26</f>
        <v>0.245</v>
      </c>
      <c r="AW26" s="311"/>
      <c r="AX26" s="312"/>
      <c r="AY26" s="345">
        <v>2</v>
      </c>
      <c r="AZ26" s="338" t="s">
        <v>432</v>
      </c>
      <c r="BA26" s="346" t="s">
        <v>111</v>
      </c>
      <c r="BB26" s="332">
        <v>44562</v>
      </c>
      <c r="BC26" s="332">
        <v>44925</v>
      </c>
      <c r="BD26" s="333" t="s">
        <v>433</v>
      </c>
      <c r="BE26" s="51">
        <v>44620</v>
      </c>
      <c r="BF26" s="52" t="s">
        <v>434</v>
      </c>
      <c r="BG26" s="31">
        <v>44681</v>
      </c>
      <c r="BH26" s="52"/>
      <c r="BI26" s="52"/>
      <c r="BJ26" s="31">
        <v>44742</v>
      </c>
      <c r="BK26" s="97"/>
      <c r="BL26" s="58"/>
      <c r="BM26" s="31">
        <v>44804</v>
      </c>
      <c r="BN26" s="97" t="s">
        <v>435</v>
      </c>
      <c r="BO26" s="58" t="s">
        <v>249</v>
      </c>
      <c r="BP26" s="31">
        <v>44865</v>
      </c>
      <c r="BQ26" s="97" t="s">
        <v>435</v>
      </c>
      <c r="BR26" s="58" t="s">
        <v>249</v>
      </c>
      <c r="BS26" s="31">
        <v>44926</v>
      </c>
      <c r="BT26" s="58"/>
      <c r="BU26" s="94"/>
    </row>
    <row r="27" spans="1:73" s="2" customFormat="1" ht="357.75" thickBot="1" x14ac:dyDescent="0.3">
      <c r="A27" s="291"/>
      <c r="B27" s="290"/>
      <c r="C27" s="290"/>
      <c r="D27" s="290"/>
      <c r="E27" s="290"/>
      <c r="F27" s="322"/>
      <c r="G27" s="313"/>
      <c r="H27" s="290"/>
      <c r="I27" s="290"/>
      <c r="J27" s="290"/>
      <c r="K27" s="290"/>
      <c r="L27" s="314"/>
      <c r="M27" s="290"/>
      <c r="N27" s="290"/>
      <c r="O27" s="290"/>
      <c r="P27" s="290"/>
      <c r="Q27" s="290"/>
      <c r="R27" s="290"/>
      <c r="S27" s="318"/>
      <c r="T27" s="318"/>
      <c r="U27" s="318"/>
      <c r="V27" s="319"/>
      <c r="W27" s="315"/>
      <c r="X27" s="321"/>
      <c r="Y27" s="327"/>
      <c r="Z27" s="311"/>
      <c r="AA27" s="315"/>
      <c r="AB27" s="338"/>
      <c r="AC27" s="42" t="s">
        <v>436</v>
      </c>
      <c r="AD27" s="42" t="s">
        <v>437</v>
      </c>
      <c r="AE27" s="42" t="s">
        <v>54</v>
      </c>
      <c r="AF27" s="28">
        <f t="shared" si="6"/>
        <v>0.25</v>
      </c>
      <c r="AG27" s="211" t="s">
        <v>161</v>
      </c>
      <c r="AH27" s="28">
        <f t="shared" si="9"/>
        <v>0.15</v>
      </c>
      <c r="AI27" s="28">
        <f t="shared" si="8"/>
        <v>0.4</v>
      </c>
      <c r="AJ27" s="211" t="s">
        <v>162</v>
      </c>
      <c r="AK27" s="201" t="s">
        <v>163</v>
      </c>
      <c r="AL27" s="42" t="s">
        <v>438</v>
      </c>
      <c r="AM27" s="201" t="s">
        <v>39</v>
      </c>
      <c r="AN27" s="211" t="s">
        <v>439</v>
      </c>
      <c r="AO27" s="211" t="s">
        <v>24</v>
      </c>
      <c r="AP27" s="211" t="s">
        <v>440</v>
      </c>
      <c r="AQ27" s="211" t="s">
        <v>441</v>
      </c>
      <c r="AR27" s="211" t="s">
        <v>168</v>
      </c>
      <c r="AS27" s="211" t="s">
        <v>442</v>
      </c>
      <c r="AT27" s="211" t="s">
        <v>170</v>
      </c>
      <c r="AU27" s="211">
        <f>+AV26*AI27</f>
        <v>9.8000000000000004E-2</v>
      </c>
      <c r="AV27" s="29">
        <f>+AV26-AU27</f>
        <v>0.14699999999999999</v>
      </c>
      <c r="AW27" s="311"/>
      <c r="AX27" s="312"/>
      <c r="AY27" s="345"/>
      <c r="AZ27" s="338"/>
      <c r="BA27" s="346"/>
      <c r="BB27" s="332"/>
      <c r="BC27" s="332"/>
      <c r="BD27" s="333"/>
      <c r="BE27" s="51">
        <v>44620</v>
      </c>
      <c r="BF27" s="52" t="s">
        <v>443</v>
      </c>
      <c r="BG27" s="31">
        <v>44681</v>
      </c>
      <c r="BH27" s="53"/>
      <c r="BI27" s="53"/>
      <c r="BJ27" s="31">
        <v>44742</v>
      </c>
      <c r="BK27" s="97"/>
      <c r="BL27" s="58"/>
      <c r="BM27" s="31">
        <v>44804</v>
      </c>
      <c r="BN27" s="97" t="s">
        <v>435</v>
      </c>
      <c r="BO27" s="53"/>
      <c r="BP27" s="31">
        <v>44865</v>
      </c>
      <c r="BQ27" s="97" t="s">
        <v>435</v>
      </c>
      <c r="BR27" s="53" t="s">
        <v>249</v>
      </c>
      <c r="BS27" s="31">
        <v>44926</v>
      </c>
      <c r="BT27" s="53"/>
      <c r="BU27" s="94"/>
    </row>
    <row r="28" spans="1:73" s="2" customFormat="1" ht="165" x14ac:dyDescent="0.25">
      <c r="A28" s="340" t="s">
        <v>153</v>
      </c>
      <c r="B28" s="342" t="s">
        <v>105</v>
      </c>
      <c r="C28" s="342" t="s">
        <v>55</v>
      </c>
      <c r="D28" s="342" t="s">
        <v>76</v>
      </c>
      <c r="E28" s="328" t="s">
        <v>77</v>
      </c>
      <c r="F28" s="328" t="s">
        <v>444</v>
      </c>
      <c r="G28" s="328" t="s">
        <v>445</v>
      </c>
      <c r="H28" s="342" t="s">
        <v>446</v>
      </c>
      <c r="I28" s="342" t="s">
        <v>447</v>
      </c>
      <c r="J28" s="342" t="s">
        <v>96</v>
      </c>
      <c r="K28" s="342">
        <v>1</v>
      </c>
      <c r="L28" s="329">
        <f>IF(J28="Diaria",+(K28/360),IF(J28="Mensual",+(K28/12),IF(J28="Bimestral",+(K28/6),IF(J28="Trimestral",+(K28/4),IF(J28="Semestral",+(K28/2),IF(J28="Anual",+(K28/1),""))))))</f>
        <v>1</v>
      </c>
      <c r="M28" s="328" t="s">
        <v>29</v>
      </c>
      <c r="N28" s="328">
        <f>IF(M28="Menor al 1% del patrimonio de la Lotería de Bogotá",20%,IF(M28="Entre el 1% y el 3% del patrimonio de la Lotería de Bogotá",40%,IF(M28="Entre el 3% y el 6% del patrimonio de la Lotería de Bogotá",60%,IF(M28="Entre el 6% y el 10% del patrimonio de la Lotería de Bogotá",80%,IF(M28="Mayor al 10% del patrimonio de la Lotería de Bogotá",100%,IF(M28="NA",0%,""))))))</f>
        <v>0.2</v>
      </c>
      <c r="O28" s="328" t="s">
        <v>61</v>
      </c>
      <c r="P28" s="328">
        <f>IF(O28="El riesgo afecta la imagen de algún área de la organización",20%,IF(O28="El riesgo afecta la imagen de la entidad internamente, de conocimiento general nivel interno, de junta directiva y accionistas y/o de proveedores",40%,IF(O28="El riesgo afecta la imagen de la entidad con algunos usuarios de relevancia frente al logro de los objetivos",60%,IF(O28="El riesgo afecta la imagen de la entidad con efecto publicitario sistenido a nivel de sector administrativo, nivel departamental o municipal",80%,IF(O28="El riesgo afecta la imagen de la entidad a nivel nacional, con efecto publicitario sistenido a nivel país",100%,IF(O28="NA",0%,""))))))</f>
        <v>0.6</v>
      </c>
      <c r="Q28" s="342" t="s">
        <v>70</v>
      </c>
      <c r="R28" s="328">
        <f>IF(Q28="Interrupción de la operación por menos de un día",20%,IF(Q28="Interrupción de la operación por un día completo",40%,IF(Q28="Interrupción de la operación mayor a 1 día y menor a 2 días",60%,IF(Q28="Interrupción de la operación por dos días completos",80%,IF(Q28="Interrupción de la operación por más de dos días",100%,IF(Q28="NA",0%,""))))))</f>
        <v>0</v>
      </c>
      <c r="S28" s="357" t="s">
        <v>57</v>
      </c>
      <c r="T28" s="359" t="s">
        <v>27</v>
      </c>
      <c r="U28" s="347">
        <f>+MAX(N28,P28,R28)</f>
        <v>0.6</v>
      </c>
      <c r="V28" s="362" t="str">
        <f>IF(L28&lt;=20%,"Muy baja",IF(L28&lt;=40%,"Baja",IF(L28&lt;=60%,"Media",IF(L28&lt;=80%,"Alta",IF(L28&lt;=100%,"Muy alta",IF(L28&gt;=100%,"Muy alta",""))))))</f>
        <v>Muy alta</v>
      </c>
      <c r="W28" s="47"/>
      <c r="X28" s="349" t="str">
        <f>IF(U28=20%,"Leve",IF(U28=40%,"Menor",IF(U28=60%,"Moderado",IF(U28=80%,"Mayor",IF(U28=100%,"Catastrófico","")))))</f>
        <v>Moderado</v>
      </c>
      <c r="Y28" s="47"/>
      <c r="Z28" s="365" t="s">
        <v>115</v>
      </c>
      <c r="AA28" s="336">
        <f>IF(Z28="Bajo",25%,IF(Z28="Moderado",50%,IF(Z28="Alto",75%,IF(Z28="Extremo",100%,""))))</f>
        <v>0.75</v>
      </c>
      <c r="AB28" s="353"/>
      <c r="AC28" s="108" t="s">
        <v>448</v>
      </c>
      <c r="AD28" s="150" t="s">
        <v>449</v>
      </c>
      <c r="AE28" s="187" t="s">
        <v>54</v>
      </c>
      <c r="AF28" s="20">
        <f t="shared" si="6"/>
        <v>0.25</v>
      </c>
      <c r="AG28" s="47" t="s">
        <v>161</v>
      </c>
      <c r="AH28" s="20">
        <f t="shared" si="9"/>
        <v>0.15</v>
      </c>
      <c r="AI28" s="20">
        <f t="shared" si="8"/>
        <v>0.4</v>
      </c>
      <c r="AJ28" s="187" t="s">
        <v>162</v>
      </c>
      <c r="AK28" s="192" t="s">
        <v>163</v>
      </c>
      <c r="AL28" s="39" t="s">
        <v>450</v>
      </c>
      <c r="AM28" s="192" t="s">
        <v>23</v>
      </c>
      <c r="AN28" s="210" t="s">
        <v>451</v>
      </c>
      <c r="AO28" s="210" t="s">
        <v>40</v>
      </c>
      <c r="AP28" s="210" t="s">
        <v>452</v>
      </c>
      <c r="AQ28" s="210" t="s">
        <v>453</v>
      </c>
      <c r="AR28" s="210" t="s">
        <v>168</v>
      </c>
      <c r="AS28" s="210" t="s">
        <v>454</v>
      </c>
      <c r="AT28" s="187" t="s">
        <v>170</v>
      </c>
      <c r="AU28" s="187">
        <f>+AI28*AA28</f>
        <v>0.30000000000000004</v>
      </c>
      <c r="AV28" s="248">
        <f>+AA28-AU28</f>
        <v>0.44999999999999996</v>
      </c>
      <c r="AW28" s="335" t="str">
        <f>+IF(C28="Corrupción","Moderado",IF(AV29&lt;=25%,"Bajo",IF(AV29&lt;=50%,"Moderado",IF(AV29&lt;=75%,"Alto",IF(AV29&gt;75%,"Extremo","")))))</f>
        <v>Moderado</v>
      </c>
      <c r="AX28" s="339" t="s">
        <v>56</v>
      </c>
      <c r="AY28" s="106">
        <v>1</v>
      </c>
      <c r="AZ28" s="224" t="s">
        <v>455</v>
      </c>
      <c r="BA28" s="204" t="s">
        <v>454</v>
      </c>
      <c r="BB28" s="203">
        <v>44562</v>
      </c>
      <c r="BC28" s="203">
        <v>44926</v>
      </c>
      <c r="BD28" s="196" t="s">
        <v>456</v>
      </c>
      <c r="BE28" s="51">
        <v>44620</v>
      </c>
      <c r="BF28" s="52" t="s">
        <v>457</v>
      </c>
      <c r="BG28" s="58">
        <v>44681</v>
      </c>
      <c r="BH28" s="52" t="s">
        <v>458</v>
      </c>
      <c r="BI28" s="78" t="s">
        <v>459</v>
      </c>
      <c r="BJ28" s="31">
        <v>44742</v>
      </c>
      <c r="BK28" s="31"/>
      <c r="BL28" s="31"/>
      <c r="BM28" s="31">
        <v>44804</v>
      </c>
      <c r="BN28" s="52" t="s">
        <v>460</v>
      </c>
      <c r="BO28" s="31" t="s">
        <v>461</v>
      </c>
      <c r="BP28" s="31">
        <v>44865</v>
      </c>
      <c r="BQ28" s="52" t="s">
        <v>462</v>
      </c>
      <c r="BR28" s="120" t="s">
        <v>463</v>
      </c>
      <c r="BS28" s="31">
        <v>44926</v>
      </c>
      <c r="BT28" s="31"/>
      <c r="BU28" s="94"/>
    </row>
    <row r="29" spans="1:73" s="2" customFormat="1" ht="255.75" thickBot="1" x14ac:dyDescent="0.3">
      <c r="A29" s="341"/>
      <c r="B29" s="343"/>
      <c r="C29" s="343"/>
      <c r="D29" s="343"/>
      <c r="E29" s="344"/>
      <c r="F29" s="344"/>
      <c r="G29" s="344"/>
      <c r="H29" s="343"/>
      <c r="I29" s="343"/>
      <c r="J29" s="343"/>
      <c r="K29" s="343"/>
      <c r="L29" s="351"/>
      <c r="M29" s="344"/>
      <c r="N29" s="344"/>
      <c r="O29" s="344"/>
      <c r="P29" s="344"/>
      <c r="Q29" s="343"/>
      <c r="R29" s="344"/>
      <c r="S29" s="358"/>
      <c r="T29" s="360"/>
      <c r="U29" s="361"/>
      <c r="V29" s="363"/>
      <c r="W29" s="48"/>
      <c r="X29" s="364"/>
      <c r="Y29" s="48"/>
      <c r="Z29" s="366"/>
      <c r="AA29" s="352"/>
      <c r="AB29" s="354"/>
      <c r="AC29" s="109" t="s">
        <v>464</v>
      </c>
      <c r="AD29" s="109" t="s">
        <v>465</v>
      </c>
      <c r="AE29" s="188" t="s">
        <v>54</v>
      </c>
      <c r="AF29" s="34">
        <f t="shared" si="6"/>
        <v>0.25</v>
      </c>
      <c r="AG29" s="48" t="s">
        <v>161</v>
      </c>
      <c r="AH29" s="34">
        <f t="shared" si="9"/>
        <v>0.15</v>
      </c>
      <c r="AI29" s="34">
        <f t="shared" si="8"/>
        <v>0.4</v>
      </c>
      <c r="AJ29" s="188" t="s">
        <v>162</v>
      </c>
      <c r="AK29" s="193" t="s">
        <v>163</v>
      </c>
      <c r="AL29" s="188" t="s">
        <v>466</v>
      </c>
      <c r="AM29" s="193" t="s">
        <v>23</v>
      </c>
      <c r="AN29" s="188" t="s">
        <v>467</v>
      </c>
      <c r="AO29" s="223" t="s">
        <v>40</v>
      </c>
      <c r="AP29" s="223" t="s">
        <v>452</v>
      </c>
      <c r="AQ29" s="188" t="s">
        <v>468</v>
      </c>
      <c r="AR29" s="223" t="s">
        <v>168</v>
      </c>
      <c r="AS29" s="188" t="s">
        <v>469</v>
      </c>
      <c r="AT29" s="188" t="s">
        <v>170</v>
      </c>
      <c r="AU29" s="188">
        <f>+AV28*AI29</f>
        <v>0.18</v>
      </c>
      <c r="AV29" s="249">
        <f>+AV28-AU29</f>
        <v>0.26999999999999996</v>
      </c>
      <c r="AW29" s="355"/>
      <c r="AX29" s="356"/>
      <c r="AY29" s="107">
        <v>2</v>
      </c>
      <c r="AZ29" s="49" t="s">
        <v>470</v>
      </c>
      <c r="BA29" s="194" t="s">
        <v>471</v>
      </c>
      <c r="BB29" s="80">
        <v>44562</v>
      </c>
      <c r="BC29" s="80">
        <v>44926</v>
      </c>
      <c r="BD29" s="188"/>
      <c r="BE29" s="81">
        <v>44620</v>
      </c>
      <c r="BF29" s="82" t="s">
        <v>472</v>
      </c>
      <c r="BG29" s="105">
        <v>44681</v>
      </c>
      <c r="BH29" s="82" t="s">
        <v>473</v>
      </c>
      <c r="BI29" s="82" t="s">
        <v>70</v>
      </c>
      <c r="BJ29" s="83">
        <v>44742</v>
      </c>
      <c r="BK29" s="83"/>
      <c r="BL29" s="83"/>
      <c r="BM29" s="83">
        <v>44804</v>
      </c>
      <c r="BN29" s="82" t="s">
        <v>474</v>
      </c>
      <c r="BO29" s="83" t="s">
        <v>70</v>
      </c>
      <c r="BP29" s="83">
        <v>44865</v>
      </c>
      <c r="BQ29" s="82" t="s">
        <v>475</v>
      </c>
      <c r="BR29" s="83" t="s">
        <v>476</v>
      </c>
      <c r="BS29" s="83">
        <v>44926</v>
      </c>
      <c r="BT29" s="83"/>
      <c r="BU29" s="96"/>
    </row>
    <row r="30" spans="1:73" s="2" customFormat="1" ht="141" thickBot="1" x14ac:dyDescent="0.3">
      <c r="A30" s="222" t="s">
        <v>153</v>
      </c>
      <c r="B30" s="193" t="s">
        <v>44</v>
      </c>
      <c r="C30" s="193" t="s">
        <v>55</v>
      </c>
      <c r="D30" s="193" t="s">
        <v>76</v>
      </c>
      <c r="E30" s="193" t="s">
        <v>34</v>
      </c>
      <c r="F30" s="223" t="s">
        <v>477</v>
      </c>
      <c r="G30" s="193" t="s">
        <v>478</v>
      </c>
      <c r="H30" s="193" t="s">
        <v>479</v>
      </c>
      <c r="I30" s="223" t="s">
        <v>480</v>
      </c>
      <c r="J30" s="193" t="s">
        <v>63</v>
      </c>
      <c r="K30" s="193">
        <v>0</v>
      </c>
      <c r="L30" s="195">
        <f>IF(J30="Diaria",+(K30/360),IF(J30="Mensual",+(K30/12),IF(J30="Bimestral",+(K30/6),IF(J30="Trimestral",+(K30/4),IF(J30="Semestral",+(K30/2),IF(J30="Anual",+(K30/1),""))))))</f>
        <v>0</v>
      </c>
      <c r="M30" s="193" t="s">
        <v>70</v>
      </c>
      <c r="N30" s="193">
        <f>IF(M30="Menor al 1% del patrimonio de la Lotería de Bogotá",20%,IF(M30="Entre el 1% y el 3% del patrimonio de la Lotería de Bogotá",40%,IF(M30="Entre el 3% y el 6% del patrimonio de la Lotería de Bogotá",60%,IF(M30="Entre el 6% y el 10% del patrimonio de la Lotería de Bogotá",80%,IF(M30="Mayor al 10% del patrimonio de la Lotería de Bogotá",100%,IF(M30="NA",0%,""))))))</f>
        <v>0</v>
      </c>
      <c r="O30" s="193" t="s">
        <v>84</v>
      </c>
      <c r="P30" s="201">
        <f>IF(O30="El riesgo afecta la imagen de algún área de la organización",20%,IF(O30="El riesgo afecta la imagen de la entidad internamente, de conocimiento general nivel interno, de junta directiva y accionistas y/o de proveedores",40%,IF(O30="El riesgo afecta la imagen de la entidad con algunos usuarios de relevancia frente al logro de los objetivos",60%,IF(O30="El riesgo afecta la imagen de la entidad con efecto publicitario sostenido a nivel de sector administrativo, nivel departamental o municipal",80%,IF(O30="El riesgo afecta la imagen de la entidad a nivel nacional, con efecto publicitario sostenido a nivel país",100%,IF(O30="NA",0%,""))))))</f>
        <v>1</v>
      </c>
      <c r="Q30" s="193" t="s">
        <v>70</v>
      </c>
      <c r="R30" s="193">
        <f>IF(Q30="Interrupción de la operación por menos de un día",20%,IF(Q30="Interrupción de la operación por un día completo",40%,IF(Q30="Interrupción de la operación mayor a 1 día y menor a 2 días",60%,IF(Q30="Interrupción de la operación por dos días completos",80%,IF(Q30="Interrupción de la operación por más de dos días",100%,IF(Q30="NA",0%,""))))))</f>
        <v>0</v>
      </c>
      <c r="S30" s="190" t="s">
        <v>70</v>
      </c>
      <c r="T30" s="190" t="s">
        <v>70</v>
      </c>
      <c r="U30" s="190">
        <f>+MAX(N30,P30,R30)</f>
        <v>1</v>
      </c>
      <c r="V30" s="221" t="str">
        <f>IF(L30&lt;=20%,"Muy baja",IF(L30&lt;=40%,"Baja",IF(L30&lt;=60%,"Media",IF(L30&lt;=80%,"Alta",IF(L30&lt;=100%,"Muy alta",IF(L30&gt;=100%,"Muy alta",""))))))</f>
        <v>Muy baja</v>
      </c>
      <c r="W30" s="186">
        <f>+IFERROR(VLOOKUP(V30,Fórmula!$F$1:$G$6,2,FALSE),"")</f>
        <v>0.2</v>
      </c>
      <c r="X30" s="90" t="str">
        <f>IF(U30=20%,"Leve",IF(U30=40%,"Menor",IF(U30=60%,"Moderado",IF(U30=80%,"Mayor",IF(U30=100%,"Catastrófico","")))))</f>
        <v>Catastrófico</v>
      </c>
      <c r="Y30" s="186">
        <f>+IFERROR(VLOOKUP(X30,Fórmula!$H$1:$I$6,2,FALSE),"")</f>
        <v>1</v>
      </c>
      <c r="Z30" s="91" t="str">
        <f>+IFERROR(VLOOKUP(V30&amp;X30,Fórmula!$C$2:$D$26,2,FALSE),"")</f>
        <v>Extremo</v>
      </c>
      <c r="AA30" s="186">
        <f>IF(Z30="Bajo",25%,IF(Z30="Moderado",50%,IF(Z30="Alto",75%,IF(Z30="Extremo",100%,""))))</f>
        <v>1</v>
      </c>
      <c r="AB30" s="113" t="s">
        <v>481</v>
      </c>
      <c r="AC30" s="25" t="s">
        <v>482</v>
      </c>
      <c r="AD30" s="25" t="s">
        <v>483</v>
      </c>
      <c r="AE30" s="25" t="s">
        <v>37</v>
      </c>
      <c r="AF30" s="34">
        <f>IF(AE30="Preventivo",25%,IF(AE30="Detectivo",15%,IF(AE30="Correctivo",10%,"")))</f>
        <v>0.15</v>
      </c>
      <c r="AG30" s="223" t="s">
        <v>161</v>
      </c>
      <c r="AH30" s="34">
        <f>IF(AG30="Manual",15%,IF(AG30="Automático",25%,""))</f>
        <v>0.15</v>
      </c>
      <c r="AI30" s="34">
        <f>+AH30+AF30</f>
        <v>0.3</v>
      </c>
      <c r="AJ30" s="223" t="s">
        <v>162</v>
      </c>
      <c r="AK30" s="193" t="s">
        <v>163</v>
      </c>
      <c r="AL30" s="25" t="s">
        <v>484</v>
      </c>
      <c r="AM30" s="193" t="s">
        <v>39</v>
      </c>
      <c r="AN30" s="223"/>
      <c r="AO30" s="223" t="s">
        <v>24</v>
      </c>
      <c r="AP30" s="223" t="s">
        <v>86</v>
      </c>
      <c r="AQ30" s="223" t="s">
        <v>485</v>
      </c>
      <c r="AR30" s="223" t="s">
        <v>168</v>
      </c>
      <c r="AS30" s="223" t="s">
        <v>486</v>
      </c>
      <c r="AT30" s="223" t="s">
        <v>170</v>
      </c>
      <c r="AU30" s="223">
        <f>+AI30*AA30</f>
        <v>0.3</v>
      </c>
      <c r="AV30" s="249">
        <f>+AA30-AU30</f>
        <v>0.7</v>
      </c>
      <c r="AW30" s="92" t="str">
        <f>+IF(C30="Corrupción","Alto",IF(AV30&lt;=25%,"Bajo",IF(AV30&lt;=50%,"Moderado",IF(AV30&lt;=75%,"Alto",IF(AV30&gt;75%,"Extremo","")))))</f>
        <v>Alto</v>
      </c>
      <c r="AX30" s="220" t="s">
        <v>56</v>
      </c>
      <c r="AY30" s="95">
        <v>1</v>
      </c>
      <c r="AZ30" s="12" t="s">
        <v>487</v>
      </c>
      <c r="BA30" s="79" t="str">
        <f>+AS30</f>
        <v>Jefe de Control Disciplinario Interno</v>
      </c>
      <c r="BB30" s="13">
        <v>44743</v>
      </c>
      <c r="BC30" s="22">
        <v>44926</v>
      </c>
      <c r="BD30" s="79" t="str">
        <f>+AQ30</f>
        <v>Informe</v>
      </c>
      <c r="BE30" s="81">
        <v>44620</v>
      </c>
      <c r="BF30" s="82"/>
      <c r="BG30" s="83">
        <v>44681</v>
      </c>
      <c r="BH30" s="84"/>
      <c r="BI30" s="84"/>
      <c r="BJ30" s="83">
        <v>44742</v>
      </c>
      <c r="BK30" s="85"/>
      <c r="BL30" s="84"/>
      <c r="BM30" s="83">
        <v>44804</v>
      </c>
      <c r="BN30" s="84"/>
      <c r="BO30" s="84"/>
      <c r="BP30" s="83">
        <v>44865</v>
      </c>
      <c r="BQ30" s="84" t="s">
        <v>488</v>
      </c>
      <c r="BR30" s="84"/>
      <c r="BS30" s="83">
        <v>44926</v>
      </c>
      <c r="BT30" s="84"/>
      <c r="BU30" s="96"/>
    </row>
  </sheetData>
  <sheetProtection formatCells="0" formatColumns="0" formatRows="0"/>
  <autoFilter ref="A3:XFB7" xr:uid="{00000000-0009-0000-0000-000004000000}">
    <filterColumn colId="6" showButton="0"/>
    <filterColumn colId="36" showButton="0"/>
    <filterColumn colId="38" showButton="0"/>
    <filterColumn colId="40" showButton="0"/>
    <filterColumn colId="43" showButton="0"/>
    <filterColumn colId="46" showButton="0"/>
    <filterColumn colId="47" showButton="0"/>
    <filterColumn colId="50" showButton="0"/>
  </autoFilter>
  <mergeCells count="259">
    <mergeCell ref="AA28:AA29"/>
    <mergeCell ref="AB28:AB29"/>
    <mergeCell ref="AW28:AW29"/>
    <mergeCell ref="AX28:AX29"/>
    <mergeCell ref="S28:S29"/>
    <mergeCell ref="T28:T29"/>
    <mergeCell ref="U28:U29"/>
    <mergeCell ref="V28:V29"/>
    <mergeCell ref="X28:X29"/>
    <mergeCell ref="Z28:Z29"/>
    <mergeCell ref="M28:M29"/>
    <mergeCell ref="N28:N29"/>
    <mergeCell ref="O28:O29"/>
    <mergeCell ref="P28:P29"/>
    <mergeCell ref="Q28:Q29"/>
    <mergeCell ref="R28:R29"/>
    <mergeCell ref="G28:G29"/>
    <mergeCell ref="H28:H29"/>
    <mergeCell ref="I28:I29"/>
    <mergeCell ref="J28:J29"/>
    <mergeCell ref="K28:K29"/>
    <mergeCell ref="L28:L29"/>
    <mergeCell ref="A28:A29"/>
    <mergeCell ref="B28:B29"/>
    <mergeCell ref="C28:C29"/>
    <mergeCell ref="D28:D29"/>
    <mergeCell ref="E28:E29"/>
    <mergeCell ref="F28:F29"/>
    <mergeCell ref="AY26:AY27"/>
    <mergeCell ref="AZ26:AZ27"/>
    <mergeCell ref="BA26:BA27"/>
    <mergeCell ref="S25:S27"/>
    <mergeCell ref="T25:T27"/>
    <mergeCell ref="U25:U27"/>
    <mergeCell ref="V25:V27"/>
    <mergeCell ref="W25:W27"/>
    <mergeCell ref="X25:X27"/>
    <mergeCell ref="M25:M27"/>
    <mergeCell ref="N25:N27"/>
    <mergeCell ref="O25:O27"/>
    <mergeCell ref="P25:P27"/>
    <mergeCell ref="Q25:Q27"/>
    <mergeCell ref="R25:R27"/>
    <mergeCell ref="G25:G27"/>
    <mergeCell ref="H25:H27"/>
    <mergeCell ref="I25:I27"/>
    <mergeCell ref="BB26:BB27"/>
    <mergeCell ref="BC26:BC27"/>
    <mergeCell ref="BD26:BD27"/>
    <mergeCell ref="Y25:Y27"/>
    <mergeCell ref="Z25:Z27"/>
    <mergeCell ref="AA25:AA27"/>
    <mergeCell ref="AB25:AB27"/>
    <mergeCell ref="AW25:AW27"/>
    <mergeCell ref="AX25:AX27"/>
    <mergeCell ref="J25:J27"/>
    <mergeCell ref="K25:K27"/>
    <mergeCell ref="L25:L27"/>
    <mergeCell ref="A25:A27"/>
    <mergeCell ref="B25:B27"/>
    <mergeCell ref="C25:C27"/>
    <mergeCell ref="D25:D27"/>
    <mergeCell ref="E25:E27"/>
    <mergeCell ref="F25:F27"/>
    <mergeCell ref="Y23:Y24"/>
    <mergeCell ref="Z23:Z24"/>
    <mergeCell ref="AA23:AA24"/>
    <mergeCell ref="AB23:AB24"/>
    <mergeCell ref="AW23:AW24"/>
    <mergeCell ref="AX23:AX24"/>
    <mergeCell ref="S23:S24"/>
    <mergeCell ref="T23:T24"/>
    <mergeCell ref="U23:U24"/>
    <mergeCell ref="V23:V24"/>
    <mergeCell ref="W23:W24"/>
    <mergeCell ref="X23:X24"/>
    <mergeCell ref="M23:M24"/>
    <mergeCell ref="N23:N24"/>
    <mergeCell ref="O23:O24"/>
    <mergeCell ref="P23:P24"/>
    <mergeCell ref="Q23:Q24"/>
    <mergeCell ref="R23:R24"/>
    <mergeCell ref="G23:G24"/>
    <mergeCell ref="H23:H24"/>
    <mergeCell ref="I23:I24"/>
    <mergeCell ref="J23:J24"/>
    <mergeCell ref="K23:K24"/>
    <mergeCell ref="L23:L24"/>
    <mergeCell ref="AA18:AA22"/>
    <mergeCell ref="AB18:AB22"/>
    <mergeCell ref="AW18:AW22"/>
    <mergeCell ref="AX18:AX22"/>
    <mergeCell ref="A23:A24"/>
    <mergeCell ref="B23:B24"/>
    <mergeCell ref="C23:C24"/>
    <mergeCell ref="D23:D24"/>
    <mergeCell ref="E23:E24"/>
    <mergeCell ref="F23:F24"/>
    <mergeCell ref="U18:U22"/>
    <mergeCell ref="V18:V22"/>
    <mergeCell ref="W18:W22"/>
    <mergeCell ref="X18:X22"/>
    <mergeCell ref="Y18:Y22"/>
    <mergeCell ref="Z18:Z22"/>
    <mergeCell ref="O18:O22"/>
    <mergeCell ref="P18:P22"/>
    <mergeCell ref="Q18:Q22"/>
    <mergeCell ref="R18:R22"/>
    <mergeCell ref="S18:S22"/>
    <mergeCell ref="T18:T22"/>
    <mergeCell ref="I18:I22"/>
    <mergeCell ref="J18:J22"/>
    <mergeCell ref="K18:K22"/>
    <mergeCell ref="L18:L22"/>
    <mergeCell ref="M18:M22"/>
    <mergeCell ref="N18:N22"/>
    <mergeCell ref="AW15:AW17"/>
    <mergeCell ref="AX15:AX17"/>
    <mergeCell ref="A18:A22"/>
    <mergeCell ref="B18:B22"/>
    <mergeCell ref="C18:C22"/>
    <mergeCell ref="D18:D22"/>
    <mergeCell ref="E18:E22"/>
    <mergeCell ref="F18:F22"/>
    <mergeCell ref="G18:G22"/>
    <mergeCell ref="H18:H22"/>
    <mergeCell ref="W15:W17"/>
    <mergeCell ref="X15:X17"/>
    <mergeCell ref="Y15:Y17"/>
    <mergeCell ref="Z15:Z17"/>
    <mergeCell ref="AA15:AA17"/>
    <mergeCell ref="AB15:AB17"/>
    <mergeCell ref="Q15:Q17"/>
    <mergeCell ref="R15:R17"/>
    <mergeCell ref="S15:S17"/>
    <mergeCell ref="T15:T17"/>
    <mergeCell ref="H15:H17"/>
    <mergeCell ref="G12:G13"/>
    <mergeCell ref="H12:H13"/>
    <mergeCell ref="U15:U17"/>
    <mergeCell ref="V15:V17"/>
    <mergeCell ref="K15:K17"/>
    <mergeCell ref="L15:L17"/>
    <mergeCell ref="M15:M17"/>
    <mergeCell ref="N15:N17"/>
    <mergeCell ref="O15:O17"/>
    <mergeCell ref="P15:P17"/>
    <mergeCell ref="S12:S13"/>
    <mergeCell ref="T12:T13"/>
    <mergeCell ref="R12:R13"/>
    <mergeCell ref="I15:I17"/>
    <mergeCell ref="J15:J17"/>
    <mergeCell ref="E12:E13"/>
    <mergeCell ref="F12:F13"/>
    <mergeCell ref="A15:A17"/>
    <mergeCell ref="B15:B17"/>
    <mergeCell ref="C15:C17"/>
    <mergeCell ref="D15:D17"/>
    <mergeCell ref="E15:E17"/>
    <mergeCell ref="F15:F17"/>
    <mergeCell ref="G15:G17"/>
    <mergeCell ref="Y8:Y9"/>
    <mergeCell ref="Z8:Z9"/>
    <mergeCell ref="AA8:AA9"/>
    <mergeCell ref="AB8:AB9"/>
    <mergeCell ref="K8:K9"/>
    <mergeCell ref="L8:L9"/>
    <mergeCell ref="M8:M9"/>
    <mergeCell ref="N8:N9"/>
    <mergeCell ref="O8:O9"/>
    <mergeCell ref="P8:P9"/>
    <mergeCell ref="S8:S9"/>
    <mergeCell ref="T8:T9"/>
    <mergeCell ref="U8:U9"/>
    <mergeCell ref="V8:V9"/>
    <mergeCell ref="R8:R9"/>
    <mergeCell ref="A8:A9"/>
    <mergeCell ref="B8:B9"/>
    <mergeCell ref="C8:C9"/>
    <mergeCell ref="D8:D9"/>
    <mergeCell ref="E8:E9"/>
    <mergeCell ref="F8:F9"/>
    <mergeCell ref="O12:O13"/>
    <mergeCell ref="P12:P13"/>
    <mergeCell ref="Q12:Q13"/>
    <mergeCell ref="M12:M13"/>
    <mergeCell ref="N12:N13"/>
    <mergeCell ref="Q8:Q9"/>
    <mergeCell ref="G8:G9"/>
    <mergeCell ref="H8:H9"/>
    <mergeCell ref="I8:I9"/>
    <mergeCell ref="J8:J9"/>
    <mergeCell ref="I12:I13"/>
    <mergeCell ref="J12:J13"/>
    <mergeCell ref="K12:K13"/>
    <mergeCell ref="L12:L13"/>
    <mergeCell ref="A12:A13"/>
    <mergeCell ref="B12:B13"/>
    <mergeCell ref="C12:C13"/>
    <mergeCell ref="D12:D13"/>
    <mergeCell ref="AW8:AW9"/>
    <mergeCell ref="AX8:AX9"/>
    <mergeCell ref="G5:G7"/>
    <mergeCell ref="H5:H7"/>
    <mergeCell ref="I5:I7"/>
    <mergeCell ref="J5:J7"/>
    <mergeCell ref="K5:K7"/>
    <mergeCell ref="L5:L7"/>
    <mergeCell ref="AW5:AW7"/>
    <mergeCell ref="AX5:AX7"/>
    <mergeCell ref="Y5:Y7"/>
    <mergeCell ref="Z5:Z7"/>
    <mergeCell ref="AA5:AA7"/>
    <mergeCell ref="AB5:AB7"/>
    <mergeCell ref="AU5:AU7"/>
    <mergeCell ref="AV5:AV7"/>
    <mergeCell ref="S5:S7"/>
    <mergeCell ref="T5:T7"/>
    <mergeCell ref="U5:U7"/>
    <mergeCell ref="V5:V7"/>
    <mergeCell ref="W5:W7"/>
    <mergeCell ref="X5:X7"/>
    <mergeCell ref="W8:W9"/>
    <mergeCell ref="X8:X9"/>
    <mergeCell ref="BD2:BD3"/>
    <mergeCell ref="BE2:BU2"/>
    <mergeCell ref="G3:H3"/>
    <mergeCell ref="AK3:AL3"/>
    <mergeCell ref="AM3:AN3"/>
    <mergeCell ref="AO3:AP3"/>
    <mergeCell ref="AR3:AS3"/>
    <mergeCell ref="AU2:AW3"/>
    <mergeCell ref="AX2:AX3"/>
    <mergeCell ref="AY2:AZ3"/>
    <mergeCell ref="BA2:BA3"/>
    <mergeCell ref="BB2:BB3"/>
    <mergeCell ref="BC2:BC3"/>
    <mergeCell ref="A1:T2"/>
    <mergeCell ref="U1:AB2"/>
    <mergeCell ref="AC1:AT1"/>
    <mergeCell ref="AV1:AX1"/>
    <mergeCell ref="AY1:BU1"/>
    <mergeCell ref="AC2:AC3"/>
    <mergeCell ref="AD2:AD3"/>
    <mergeCell ref="AE2:AH2"/>
    <mergeCell ref="AI2:AI3"/>
    <mergeCell ref="AJ2:AT2"/>
    <mergeCell ref="P5:P7"/>
    <mergeCell ref="Q5:Q7"/>
    <mergeCell ref="R5:R7"/>
    <mergeCell ref="A5:A7"/>
    <mergeCell ref="B5:B7"/>
    <mergeCell ref="C5:C7"/>
    <mergeCell ref="D5:D7"/>
    <mergeCell ref="E5:E7"/>
    <mergeCell ref="F5:F7"/>
    <mergeCell ref="M5:M7"/>
    <mergeCell ref="N5:N7"/>
    <mergeCell ref="O5:O7"/>
  </mergeCells>
  <conditionalFormatting sqref="U11:V14">
    <cfRule type="containsText" dxfId="391" priority="270" operator="containsText" text="BAJA">
      <formula>NOT(ISERROR(SEARCH("BAJA",U11)))</formula>
    </cfRule>
    <cfRule type="containsText" dxfId="390" priority="271" operator="containsText" text="MEDIA">
      <formula>NOT(ISERROR(SEARCH("MEDIA",U11)))</formula>
    </cfRule>
    <cfRule type="containsText" dxfId="389" priority="272" operator="containsText" text="ALTA">
      <formula>NOT(ISERROR(SEARCH("ALTA",U11)))</formula>
    </cfRule>
  </conditionalFormatting>
  <conditionalFormatting sqref="AB11:AD11">
    <cfRule type="containsText" dxfId="388" priority="318" operator="containsText" text="BAJA">
      <formula>NOT(ISERROR(SEARCH("BAJA",AB11)))</formula>
    </cfRule>
    <cfRule type="containsText" dxfId="387" priority="319" operator="containsText" text="MEDIA">
      <formula>NOT(ISERROR(SEARCH("MEDIA",AB11)))</formula>
    </cfRule>
    <cfRule type="containsText" dxfId="386" priority="320" operator="containsText" text="ALTA">
      <formula>NOT(ISERROR(SEARCH("ALTA",AB11)))</formula>
    </cfRule>
  </conditionalFormatting>
  <conditionalFormatting sqref="AB13:AD14">
    <cfRule type="containsText" dxfId="385" priority="276" operator="containsText" text="BAJA">
      <formula>NOT(ISERROR(SEARCH("BAJA",AB13)))</formula>
    </cfRule>
    <cfRule type="containsText" dxfId="384" priority="277" operator="containsText" text="MEDIA">
      <formula>NOT(ISERROR(SEARCH("MEDIA",AB13)))</formula>
    </cfRule>
    <cfRule type="containsText" dxfId="383" priority="278" operator="containsText" text="ALTA">
      <formula>NOT(ISERROR(SEARCH("ALTA",AB13)))</formula>
    </cfRule>
  </conditionalFormatting>
  <conditionalFormatting sqref="AB12:AF12">
    <cfRule type="containsText" dxfId="382" priority="300" operator="containsText" text="BAJA">
      <formula>NOT(ISERROR(SEARCH("BAJA",AB12)))</formula>
    </cfRule>
    <cfRule type="containsText" dxfId="381" priority="301" operator="containsText" text="MEDIA">
      <formula>NOT(ISERROR(SEARCH("MEDIA",AB12)))</formula>
    </cfRule>
    <cfRule type="containsText" dxfId="380" priority="302" operator="containsText" text="ALTA">
      <formula>NOT(ISERROR(SEARCH("ALTA",AB12)))</formula>
    </cfRule>
  </conditionalFormatting>
  <conditionalFormatting sqref="AC8:AC9">
    <cfRule type="containsText" dxfId="379" priority="355" operator="containsText" text="BAJA">
      <formula>NOT(ISERROR(SEARCH("BAJA",AC8)))</formula>
    </cfRule>
    <cfRule type="containsText" dxfId="378" priority="356" operator="containsText" text="MEDIA">
      <formula>NOT(ISERROR(SEARCH("MEDIA",AC8)))</formula>
    </cfRule>
    <cfRule type="containsText" dxfId="377" priority="357" operator="containsText" text="ALTA">
      <formula>NOT(ISERROR(SEARCH("ALTA",AC8)))</formula>
    </cfRule>
  </conditionalFormatting>
  <conditionalFormatting sqref="AC18:AC25">
    <cfRule type="containsText" dxfId="376" priority="48" operator="containsText" text="BAJA">
      <formula>NOT(ISERROR(SEARCH("BAJA",AC18)))</formula>
    </cfRule>
    <cfRule type="containsText" dxfId="375" priority="49" operator="containsText" text="MEDIA">
      <formula>NOT(ISERROR(SEARCH("MEDIA",AC18)))</formula>
    </cfRule>
    <cfRule type="containsText" dxfId="374" priority="50" operator="containsText" text="ALTA">
      <formula>NOT(ISERROR(SEARCH("ALTA",AC18)))</formula>
    </cfRule>
  </conditionalFormatting>
  <conditionalFormatting sqref="AC28">
    <cfRule type="containsText" dxfId="373" priority="20" operator="containsText" text="BAJA">
      <formula>NOT(ISERROR(SEARCH("BAJA",AC28)))</formula>
    </cfRule>
    <cfRule type="containsText" dxfId="372" priority="21" operator="containsText" text="MEDIA">
      <formula>NOT(ISERROR(SEARCH("MEDIA",AC28)))</formula>
    </cfRule>
    <cfRule type="containsText" dxfId="371" priority="22" operator="containsText" text="ALTA">
      <formula>NOT(ISERROR(SEARCH("ALTA",AC28)))</formula>
    </cfRule>
  </conditionalFormatting>
  <conditionalFormatting sqref="AC30">
    <cfRule type="containsText" dxfId="370" priority="11" operator="containsText" text="BAJA">
      <formula>NOT(ISERROR(SEARCH("BAJA",AC30)))</formula>
    </cfRule>
    <cfRule type="containsText" dxfId="369" priority="12" operator="containsText" text="MEDIA">
      <formula>NOT(ISERROR(SEARCH("MEDIA",AC30)))</formula>
    </cfRule>
    <cfRule type="containsText" dxfId="368" priority="13" operator="containsText" text="ALTA">
      <formula>NOT(ISERROR(SEARCH("ALTA",AC30)))</formula>
    </cfRule>
  </conditionalFormatting>
  <conditionalFormatting sqref="AC4:AD4">
    <cfRule type="containsText" dxfId="367" priority="580" operator="containsText" text="BAJA">
      <formula>NOT(ISERROR(SEARCH("BAJA",AC4)))</formula>
    </cfRule>
    <cfRule type="containsText" dxfId="366" priority="581" operator="containsText" text="MEDIA">
      <formula>NOT(ISERROR(SEARCH("MEDIA",AC4)))</formula>
    </cfRule>
    <cfRule type="containsText" dxfId="365" priority="582" operator="containsText" text="ALTA">
      <formula>NOT(ISERROR(SEARCH("ALTA",AC4)))</formula>
    </cfRule>
  </conditionalFormatting>
  <conditionalFormatting sqref="AC10:AD10">
    <cfRule type="containsText" dxfId="364" priority="339" operator="containsText" text="BAJA">
      <formula>NOT(ISERROR(SEARCH("BAJA",AC10)))</formula>
    </cfRule>
    <cfRule type="containsText" dxfId="363" priority="340" operator="containsText" text="MEDIA">
      <formula>NOT(ISERROR(SEARCH("MEDIA",AC10)))</formula>
    </cfRule>
    <cfRule type="containsText" dxfId="362" priority="341" operator="containsText" text="ALTA">
      <formula>NOT(ISERROR(SEARCH("ALTA",AC10)))</formula>
    </cfRule>
  </conditionalFormatting>
  <conditionalFormatting sqref="AD6">
    <cfRule type="containsText" dxfId="361" priority="457" operator="containsText" text="ALTA">
      <formula>NOT(ISERROR(SEARCH("ALTA",AD6)))</formula>
    </cfRule>
  </conditionalFormatting>
  <conditionalFormatting sqref="AD15">
    <cfRule type="containsText" dxfId="360" priority="241" operator="containsText" text="BAJA">
      <formula>NOT(ISERROR(SEARCH("BAJA",AD15)))</formula>
    </cfRule>
    <cfRule type="containsText" dxfId="359" priority="242" operator="containsText" text="MEDIA">
      <formula>NOT(ISERROR(SEARCH("MEDIA",AD15)))</formula>
    </cfRule>
    <cfRule type="containsText" dxfId="358" priority="243" operator="containsText" text="ALTA">
      <formula>NOT(ISERROR(SEARCH("ALTA",AD15)))</formula>
    </cfRule>
  </conditionalFormatting>
  <conditionalFormatting sqref="AD23:AD24">
    <cfRule type="containsText" dxfId="357" priority="80" operator="containsText" text="BAJA">
      <formula>NOT(ISERROR(SEARCH("BAJA",AD23)))</formula>
    </cfRule>
    <cfRule type="containsText" dxfId="356" priority="81" operator="containsText" text="MEDIA">
      <formula>NOT(ISERROR(SEARCH("MEDIA",AD23)))</formula>
    </cfRule>
    <cfRule type="containsText" dxfId="355" priority="82" operator="containsText" text="ALTA">
      <formula>NOT(ISERROR(SEARCH("ALTA",AD23)))</formula>
    </cfRule>
  </conditionalFormatting>
  <conditionalFormatting sqref="AD5:AK6">
    <cfRule type="containsText" dxfId="354" priority="455" operator="containsText" text="BAJA">
      <formula>NOT(ISERROR(SEARCH("BAJA",AD5)))</formula>
    </cfRule>
    <cfRule type="containsText" dxfId="353" priority="456" operator="containsText" text="MEDIA">
      <formula>NOT(ISERROR(SEARCH("MEDIA",AD5)))</formula>
    </cfRule>
  </conditionalFormatting>
  <conditionalFormatting sqref="AD5:AS5">
    <cfRule type="containsText" dxfId="352" priority="463" operator="containsText" text="ALTA">
      <formula>NOT(ISERROR(SEARCH("ALTA",AD5)))</formula>
    </cfRule>
  </conditionalFormatting>
  <conditionalFormatting sqref="AF11">
    <cfRule type="containsText" dxfId="351" priority="315" operator="containsText" text="BAJA">
      <formula>NOT(ISERROR(SEARCH("BAJA",AF11)))</formula>
    </cfRule>
    <cfRule type="containsText" dxfId="350" priority="316" operator="containsText" text="MEDIA">
      <formula>NOT(ISERROR(SEARCH("MEDIA",AF11)))</formula>
    </cfRule>
    <cfRule type="containsText" dxfId="349" priority="317" operator="containsText" text="ALTA">
      <formula>NOT(ISERROR(SEARCH("ALTA",AF11)))</formula>
    </cfRule>
  </conditionalFormatting>
  <conditionalFormatting sqref="AF13:AF14">
    <cfRule type="containsText" dxfId="348" priority="273" operator="containsText" text="BAJA">
      <formula>NOT(ISERROR(SEARCH("BAJA",AF13)))</formula>
    </cfRule>
    <cfRule type="containsText" dxfId="347" priority="274" operator="containsText" text="MEDIA">
      <formula>NOT(ISERROR(SEARCH("MEDIA",AF13)))</formula>
    </cfRule>
    <cfRule type="containsText" dxfId="346" priority="275" operator="containsText" text="ALTA">
      <formula>NOT(ISERROR(SEARCH("ALTA",AF13)))</formula>
    </cfRule>
  </conditionalFormatting>
  <conditionalFormatting sqref="AJ6:AK6">
    <cfRule type="containsText" dxfId="345" priority="460" operator="containsText" text="ALTA">
      <formula>NOT(ISERROR(SEARCH("ALTA",AJ6)))</formula>
    </cfRule>
  </conditionalFormatting>
  <conditionalFormatting sqref="AJ7:AK9">
    <cfRule type="containsText" dxfId="344" priority="384" operator="containsText" text="BAJA">
      <formula>NOT(ISERROR(SEARCH("BAJA",AJ7)))</formula>
    </cfRule>
    <cfRule type="containsText" dxfId="343" priority="385" operator="containsText" text="MEDIA">
      <formula>NOT(ISERROR(SEARCH("MEDIA",AJ7)))</formula>
    </cfRule>
    <cfRule type="containsText" dxfId="342" priority="386" operator="containsText" text="ALTA">
      <formula>NOT(ISERROR(SEARCH("ALTA",AJ7)))</formula>
    </cfRule>
  </conditionalFormatting>
  <conditionalFormatting sqref="AJ18:AK22">
    <cfRule type="containsText" dxfId="341" priority="183" operator="containsText" text="BAJA">
      <formula>NOT(ISERROR(SEARCH("BAJA",AJ18)))</formula>
    </cfRule>
    <cfRule type="containsText" dxfId="340" priority="184" operator="containsText" text="MEDIA">
      <formula>NOT(ISERROR(SEARCH("MEDIA",AJ18)))</formula>
    </cfRule>
    <cfRule type="containsText" dxfId="339" priority="185" operator="containsText" text="ALTA">
      <formula>NOT(ISERROR(SEARCH("ALTA",AJ18)))</formula>
    </cfRule>
  </conditionalFormatting>
  <conditionalFormatting sqref="AJ25:AK27">
    <cfRule type="containsText" dxfId="338" priority="36" operator="containsText" text="BAJA">
      <formula>NOT(ISERROR(SEARCH("BAJA",AJ25)))</formula>
    </cfRule>
    <cfRule type="containsText" dxfId="337" priority="37" operator="containsText" text="MEDIA">
      <formula>NOT(ISERROR(SEARCH("MEDIA",AJ25)))</formula>
    </cfRule>
    <cfRule type="containsText" dxfId="336" priority="38" operator="containsText" text="ALTA">
      <formula>NOT(ISERROR(SEARCH("ALTA",AJ25)))</formula>
    </cfRule>
  </conditionalFormatting>
  <conditionalFormatting sqref="AJ30:AK30">
    <cfRule type="containsText" dxfId="335" priority="14" operator="containsText" text="BAJA">
      <formula>NOT(ISERROR(SEARCH("BAJA",AJ30)))</formula>
    </cfRule>
    <cfRule type="containsText" dxfId="334" priority="15" operator="containsText" text="MEDIA">
      <formula>NOT(ISERROR(SEARCH("MEDIA",AJ30)))</formula>
    </cfRule>
    <cfRule type="containsText" dxfId="333" priority="16" operator="containsText" text="ALTA">
      <formula>NOT(ISERROR(SEARCH("ALTA",AJ30)))</formula>
    </cfRule>
  </conditionalFormatting>
  <conditionalFormatting sqref="AJ4:AL4">
    <cfRule type="containsText" dxfId="332" priority="577" operator="containsText" text="BAJA">
      <formula>NOT(ISERROR(SEARCH("BAJA",AJ4)))</formula>
    </cfRule>
    <cfRule type="containsText" dxfId="331" priority="578" operator="containsText" text="MEDIA">
      <formula>NOT(ISERROR(SEARCH("MEDIA",AJ4)))</formula>
    </cfRule>
    <cfRule type="containsText" dxfId="330" priority="579" operator="containsText" text="ALTA">
      <formula>NOT(ISERROR(SEARCH("ALTA",AJ4)))</formula>
    </cfRule>
  </conditionalFormatting>
  <conditionalFormatting sqref="AJ10:AL10">
    <cfRule type="containsText" dxfId="329" priority="338" operator="containsText" text="ALTA">
      <formula>NOT(ISERROR(SEARCH("ALTA",AJ10)))</formula>
    </cfRule>
  </conditionalFormatting>
  <conditionalFormatting sqref="AJ15:AN16">
    <cfRule type="containsText" dxfId="328" priority="232" operator="containsText" text="BAJA">
      <formula>NOT(ISERROR(SEARCH("BAJA",AJ15)))</formula>
    </cfRule>
    <cfRule type="containsText" dxfId="327" priority="233" operator="containsText" text="MEDIA">
      <formula>NOT(ISERROR(SEARCH("MEDIA",AJ15)))</formula>
    </cfRule>
    <cfRule type="containsText" dxfId="326" priority="234" operator="containsText" text="ALTA">
      <formula>NOT(ISERROR(SEARCH("ALTA",AJ15)))</formula>
    </cfRule>
  </conditionalFormatting>
  <conditionalFormatting sqref="AJ10:AS10">
    <cfRule type="containsText" dxfId="325" priority="333" operator="containsText" text="BAJA">
      <formula>NOT(ISERROR(SEARCH("BAJA",AJ10)))</formula>
    </cfRule>
    <cfRule type="containsText" dxfId="324" priority="334" operator="containsText" text="MEDIA">
      <formula>NOT(ISERROR(SEARCH("MEDIA",AJ10)))</formula>
    </cfRule>
  </conditionalFormatting>
  <conditionalFormatting sqref="AJ23:AS24">
    <cfRule type="containsText" dxfId="323" priority="98" operator="containsText" text="BAJA">
      <formula>NOT(ISERROR(SEARCH("BAJA",AJ23)))</formula>
    </cfRule>
    <cfRule type="containsText" dxfId="322" priority="99" operator="containsText" text="MEDIA">
      <formula>NOT(ISERROR(SEARCH("MEDIA",AJ23)))</formula>
    </cfRule>
    <cfRule type="containsText" dxfId="321" priority="100" operator="containsText" text="ALTA">
      <formula>NOT(ISERROR(SEARCH("ALTA",AJ23)))</formula>
    </cfRule>
  </conditionalFormatting>
  <conditionalFormatting sqref="AK28:AK29">
    <cfRule type="containsText" dxfId="320" priority="30" operator="containsText" text="BAJA">
      <formula>NOT(ISERROR(SEARCH("BAJA",AK28)))</formula>
    </cfRule>
    <cfRule type="containsText" dxfId="319" priority="31" operator="containsText" text="MEDIA">
      <formula>NOT(ISERROR(SEARCH("MEDIA",AK28)))</formula>
    </cfRule>
    <cfRule type="containsText" dxfId="318" priority="32" operator="containsText" text="ALTA">
      <formula>NOT(ISERROR(SEARCH("ALTA",AK28)))</formula>
    </cfRule>
  </conditionalFormatting>
  <conditionalFormatting sqref="AL15:AL16">
    <cfRule type="containsText" dxfId="317" priority="198" operator="containsText" text="BAJA">
      <formula>NOT(ISERROR(SEARCH("BAJA",AL15)))</formula>
    </cfRule>
    <cfRule type="containsText" dxfId="316" priority="199" operator="containsText" text="MEDIA">
      <formula>NOT(ISERROR(SEARCH("MEDIA",AL15)))</formula>
    </cfRule>
    <cfRule type="containsText" dxfId="315" priority="200" operator="containsText" text="ALTA">
      <formula>NOT(ISERROR(SEARCH("ALTA",AL15)))</formula>
    </cfRule>
  </conditionalFormatting>
  <conditionalFormatting sqref="AL23">
    <cfRule type="containsText" dxfId="314" priority="113" operator="containsText" text="BAJA">
      <formula>NOT(ISERROR(SEARCH("BAJA",AL23)))</formula>
    </cfRule>
    <cfRule type="containsText" dxfId="313" priority="114" operator="containsText" text="MEDIA">
      <formula>NOT(ISERROR(SEARCH("MEDIA",AL23)))</formula>
    </cfRule>
    <cfRule type="containsText" dxfId="312" priority="115" operator="containsText" text="ALTA">
      <formula>NOT(ISERROR(SEARCH("ALTA",AL23)))</formula>
    </cfRule>
  </conditionalFormatting>
  <conditionalFormatting sqref="AN4:AN5">
    <cfRule type="containsText" dxfId="311" priority="464" operator="containsText" text="BAJA">
      <formula>NOT(ISERROR(SEARCH("BAJA",AN4)))</formula>
    </cfRule>
    <cfRule type="containsText" dxfId="310" priority="465" operator="containsText" text="MEDIA">
      <formula>NOT(ISERROR(SEARCH("MEDIA",AN4)))</formula>
    </cfRule>
    <cfRule type="containsText" dxfId="309" priority="466" operator="containsText" text="ALTA">
      <formula>NOT(ISERROR(SEARCH("ALTA",AN4)))</formula>
    </cfRule>
  </conditionalFormatting>
  <conditionalFormatting sqref="AN6:AN7">
    <cfRule type="containsText" dxfId="308" priority="448" operator="containsText" text="ALTA">
      <formula>NOT(ISERROR(SEARCH("ALTA",AN6)))</formula>
    </cfRule>
  </conditionalFormatting>
  <conditionalFormatting sqref="AN8:AN9">
    <cfRule type="containsText" dxfId="307" priority="352" operator="containsText" text="BAJA">
      <formula>NOT(ISERROR(SEARCH("BAJA",AN8)))</formula>
    </cfRule>
    <cfRule type="containsText" dxfId="306" priority="353" operator="containsText" text="MEDIA">
      <formula>NOT(ISERROR(SEARCH("MEDIA",AN8)))</formula>
    </cfRule>
    <cfRule type="containsText" dxfId="305" priority="354" operator="containsText" text="ALTA">
      <formula>NOT(ISERROR(SEARCH("ALTA",AN8)))</formula>
    </cfRule>
  </conditionalFormatting>
  <conditionalFormatting sqref="AN17">
    <cfRule type="containsText" dxfId="304" priority="201" operator="containsText" text="BAJA">
      <formula>NOT(ISERROR(SEARCH("BAJA",AN17)))</formula>
    </cfRule>
    <cfRule type="containsText" dxfId="303" priority="202" operator="containsText" text="MEDIA">
      <formula>NOT(ISERROR(SEARCH("MEDIA",AN17)))</formula>
    </cfRule>
    <cfRule type="containsText" dxfId="302" priority="203" operator="containsText" text="ALTA">
      <formula>NOT(ISERROR(SEARCH("ALTA",AN17)))</formula>
    </cfRule>
  </conditionalFormatting>
  <conditionalFormatting sqref="AN6:AS7">
    <cfRule type="containsText" dxfId="301" priority="443" operator="containsText" text="BAJA">
      <formula>NOT(ISERROR(SEARCH("BAJA",AN6)))</formula>
    </cfRule>
    <cfRule type="containsText" dxfId="300" priority="444" operator="containsText" text="MEDIA">
      <formula>NOT(ISERROR(SEARCH("MEDIA",AN6)))</formula>
    </cfRule>
  </conditionalFormatting>
  <conditionalFormatting sqref="AP4">
    <cfRule type="containsText" dxfId="299" priority="565" operator="containsText" text="BAJA">
      <formula>NOT(ISERROR(SEARCH("BAJA",AP4)))</formula>
    </cfRule>
    <cfRule type="containsText" dxfId="298" priority="566" operator="containsText" text="MEDIA">
      <formula>NOT(ISERROR(SEARCH("MEDIA",AP4)))</formula>
    </cfRule>
    <cfRule type="containsText" dxfId="297" priority="567" operator="containsText" text="ALTA">
      <formula>NOT(ISERROR(SEARCH("ALTA",AP4)))</formula>
    </cfRule>
  </conditionalFormatting>
  <conditionalFormatting sqref="AP15:AP16">
    <cfRule type="containsText" dxfId="296" priority="214" operator="containsText" text="BAJA">
      <formula>NOT(ISERROR(SEARCH("BAJA",AP15)))</formula>
    </cfRule>
    <cfRule type="containsText" dxfId="295" priority="215" operator="containsText" text="MEDIA">
      <formula>NOT(ISERROR(SEARCH("MEDIA",AP15)))</formula>
    </cfRule>
    <cfRule type="containsText" dxfId="294" priority="216" operator="containsText" text="ALTA">
      <formula>NOT(ISERROR(SEARCH("ALTA",AP15)))</formula>
    </cfRule>
  </conditionalFormatting>
  <conditionalFormatting sqref="AP23:AQ24">
    <cfRule type="containsText" dxfId="293" priority="86" operator="containsText" text="BAJA">
      <formula>NOT(ISERROR(SEARCH("BAJA",AP23)))</formula>
    </cfRule>
    <cfRule type="containsText" dxfId="292" priority="87" operator="containsText" text="MEDIA">
      <formula>NOT(ISERROR(SEARCH("MEDIA",AP23)))</formula>
    </cfRule>
    <cfRule type="containsText" dxfId="291" priority="88" operator="containsText" text="ALTA">
      <formula>NOT(ISERROR(SEARCH("ALTA",AP23)))</formula>
    </cfRule>
  </conditionalFormatting>
  <conditionalFormatting sqref="AQ5:AQ7">
    <cfRule type="containsText" dxfId="290" priority="434" operator="containsText" text="BAJA">
      <formula>NOT(ISERROR(SEARCH("BAJA",AQ5)))</formula>
    </cfRule>
    <cfRule type="containsText" dxfId="289" priority="435" operator="containsText" text="MEDIA">
      <formula>NOT(ISERROR(SEARCH("MEDIA",AQ5)))</formula>
    </cfRule>
    <cfRule type="containsText" dxfId="288" priority="436" operator="containsText" text="ALTA">
      <formula>NOT(ISERROR(SEARCH("ALTA",AQ5)))</formula>
    </cfRule>
  </conditionalFormatting>
  <conditionalFormatting sqref="AQ10">
    <cfRule type="containsText" dxfId="287" priority="330" operator="containsText" text="BAJA">
      <formula>NOT(ISERROR(SEARCH("BAJA",AQ10)))</formula>
    </cfRule>
    <cfRule type="containsText" dxfId="286" priority="331" operator="containsText" text="MEDIA">
      <formula>NOT(ISERROR(SEARCH("MEDIA",AQ10)))</formula>
    </cfRule>
    <cfRule type="containsText" dxfId="285" priority="332" operator="containsText" text="ALTA">
      <formula>NOT(ISERROR(SEARCH("ALTA",AQ10)))</formula>
    </cfRule>
  </conditionalFormatting>
  <conditionalFormatting sqref="AQ15:AR15">
    <cfRule type="containsText" dxfId="284" priority="211" operator="containsText" text="BAJA">
      <formula>NOT(ISERROR(SEARCH("BAJA",AQ15)))</formula>
    </cfRule>
    <cfRule type="containsText" dxfId="283" priority="212" operator="containsText" text="MEDIA">
      <formula>NOT(ISERROR(SEARCH("MEDIA",AQ15)))</formula>
    </cfRule>
    <cfRule type="containsText" dxfId="282" priority="213" operator="containsText" text="ALTA">
      <formula>NOT(ISERROR(SEARCH("ALTA",AQ15)))</formula>
    </cfRule>
  </conditionalFormatting>
  <conditionalFormatting sqref="AR18">
    <cfRule type="containsText" dxfId="281" priority="186" operator="containsText" text="BAJA">
      <formula>NOT(ISERROR(SEARCH("BAJA",AR18)))</formula>
    </cfRule>
    <cfRule type="containsText" dxfId="280" priority="187" operator="containsText" text="MEDIA">
      <formula>NOT(ISERROR(SEARCH("MEDIA",AR18)))</formula>
    </cfRule>
    <cfRule type="containsText" dxfId="279" priority="188" operator="containsText" text="ALTA">
      <formula>NOT(ISERROR(SEARCH("ALTA",AR18)))</formula>
    </cfRule>
  </conditionalFormatting>
  <conditionalFormatting sqref="AR30">
    <cfRule type="containsText" dxfId="278" priority="17" operator="containsText" text="BAJA">
      <formula>NOT(ISERROR(SEARCH("BAJA",AR30)))</formula>
    </cfRule>
    <cfRule type="containsText" dxfId="277" priority="18" operator="containsText" text="MEDIA">
      <formula>NOT(ISERROR(SEARCH("MEDIA",AR30)))</formula>
    </cfRule>
    <cfRule type="containsText" dxfId="276" priority="19" operator="containsText" text="ALTA">
      <formula>NOT(ISERROR(SEARCH("ALTA",AR30)))</formula>
    </cfRule>
  </conditionalFormatting>
  <conditionalFormatting sqref="AR23:AS23">
    <cfRule type="containsText" dxfId="275" priority="104" operator="containsText" text="BAJA">
      <formula>NOT(ISERROR(SEARCH("BAJA",AR23)))</formula>
    </cfRule>
    <cfRule type="containsText" dxfId="274" priority="105" operator="containsText" text="MEDIA">
      <formula>NOT(ISERROR(SEARCH("MEDIA",AR23)))</formula>
    </cfRule>
    <cfRule type="containsText" dxfId="273" priority="106" operator="containsText" text="ALTA">
      <formula>NOT(ISERROR(SEARCH("ALTA",AR23)))</formula>
    </cfRule>
  </conditionalFormatting>
  <conditionalFormatting sqref="AS4">
    <cfRule type="containsText" dxfId="272" priority="570" operator="containsText" text="ALTA">
      <formula>NOT(ISERROR(SEARCH("ALTA",AS4)))</formula>
    </cfRule>
    <cfRule type="containsText" dxfId="271" priority="571" operator="containsText" text="BAJA">
      <formula>NOT(ISERROR(SEARCH("BAJA",AS4)))</formula>
    </cfRule>
    <cfRule type="containsText" dxfId="270" priority="572" operator="containsText" text="MEDIA">
      <formula>NOT(ISERROR(SEARCH("MEDIA",AS4)))</formula>
    </cfRule>
    <cfRule type="containsText" dxfId="269" priority="573" operator="containsText" text="ALTA">
      <formula>NOT(ISERROR(SEARCH("ALTA",AS4)))</formula>
    </cfRule>
  </conditionalFormatting>
  <conditionalFormatting sqref="AS4:AS9">
    <cfRule type="containsText" dxfId="268" priority="358" operator="containsText" text="BAJA">
      <formula>NOT(ISERROR(SEARCH("BAJA",AS4)))</formula>
    </cfRule>
    <cfRule type="containsText" dxfId="267" priority="359" operator="containsText" text="MEDIA">
      <formula>NOT(ISERROR(SEARCH("MEDIA",AS4)))</formula>
    </cfRule>
  </conditionalFormatting>
  <conditionalFormatting sqref="AS6:AS7">
    <cfRule type="containsText" dxfId="266" priority="445" operator="containsText" text="ALTA">
      <formula>NOT(ISERROR(SEARCH("ALTA",AS6)))</formula>
    </cfRule>
  </conditionalFormatting>
  <conditionalFormatting sqref="AS8:AS9">
    <cfRule type="containsText" dxfId="265" priority="360" operator="containsText" text="ALTA">
      <formula>NOT(ISERROR(SEARCH("ALTA",AS8)))</formula>
    </cfRule>
  </conditionalFormatting>
  <conditionalFormatting sqref="AS10">
    <cfRule type="containsText" dxfId="264" priority="335" operator="containsText" text="ALTA">
      <formula>NOT(ISERROR(SEARCH("ALTA",AS10)))</formula>
    </cfRule>
  </conditionalFormatting>
  <conditionalFormatting sqref="AS15:AS16">
    <cfRule type="containsText" dxfId="263" priority="223" operator="containsText" text="BAJA">
      <formula>NOT(ISERROR(SEARCH("BAJA",AS15)))</formula>
    </cfRule>
    <cfRule type="containsText" dxfId="262" priority="224" operator="containsText" text="MEDIA">
      <formula>NOT(ISERROR(SEARCH("MEDIA",AS15)))</formula>
    </cfRule>
    <cfRule type="containsText" dxfId="261" priority="225" operator="containsText" text="ALTA">
      <formula>NOT(ISERROR(SEARCH("ALTA",AS15)))</formula>
    </cfRule>
    <cfRule type="containsText" dxfId="260" priority="229" operator="containsText" text="BAJA">
      <formula>NOT(ISERROR(SEARCH("BAJA",AS15)))</formula>
    </cfRule>
    <cfRule type="containsText" dxfId="259" priority="230" operator="containsText" text="MEDIA">
      <formula>NOT(ISERROR(SEARCH("MEDIA",AS15)))</formula>
    </cfRule>
    <cfRule type="containsText" dxfId="258" priority="231" operator="containsText" text="ALTA">
      <formula>NOT(ISERROR(SEARCH("ALTA",AS15)))</formula>
    </cfRule>
  </conditionalFormatting>
  <conditionalFormatting sqref="AS16:AS17">
    <cfRule type="containsText" dxfId="257" priority="195" operator="containsText" text="BAJA">
      <formula>NOT(ISERROR(SEARCH("BAJA",AS16)))</formula>
    </cfRule>
    <cfRule type="containsText" dxfId="256" priority="196" operator="containsText" text="MEDIA">
      <formula>NOT(ISERROR(SEARCH("MEDIA",AS16)))</formula>
    </cfRule>
    <cfRule type="containsText" dxfId="255" priority="197" operator="containsText" text="ALTA">
      <formula>NOT(ISERROR(SEARCH("ALTA",AS16)))</formula>
    </cfRule>
  </conditionalFormatting>
  <conditionalFormatting sqref="AS17">
    <cfRule type="containsText" dxfId="254" priority="192" operator="containsText" text="BAJA">
      <formula>NOT(ISERROR(SEARCH("BAJA",AS17)))</formula>
    </cfRule>
    <cfRule type="containsText" dxfId="253" priority="193" operator="containsText" text="MEDIA">
      <formula>NOT(ISERROR(SEARCH("MEDIA",AS17)))</formula>
    </cfRule>
    <cfRule type="containsText" dxfId="252" priority="194" operator="containsText" text="ALTA">
      <formula>NOT(ISERROR(SEARCH("ALTA",AS17)))</formula>
    </cfRule>
  </conditionalFormatting>
  <conditionalFormatting sqref="AS17:AS20">
    <cfRule type="containsText" dxfId="251" priority="145" operator="containsText" text="BAJA">
      <formula>NOT(ISERROR(SEARCH("BAJA",AS17)))</formula>
    </cfRule>
    <cfRule type="containsText" dxfId="250" priority="146" operator="containsText" text="MEDIA">
      <formula>NOT(ISERROR(SEARCH("MEDIA",AS17)))</formula>
    </cfRule>
    <cfRule type="containsText" dxfId="249" priority="147" operator="containsText" text="ALTA">
      <formula>NOT(ISERROR(SEARCH("ALTA",AS17)))</formula>
    </cfRule>
  </conditionalFormatting>
  <conditionalFormatting sqref="AS24">
    <cfRule type="containsText" dxfId="248" priority="101" operator="containsText" text="BAJA">
      <formula>NOT(ISERROR(SEARCH("BAJA",AS24)))</formula>
    </cfRule>
    <cfRule type="containsText" dxfId="247" priority="102" operator="containsText" text="MEDIA">
      <formula>NOT(ISERROR(SEARCH("MEDIA",AS24)))</formula>
    </cfRule>
    <cfRule type="containsText" dxfId="246" priority="103" operator="containsText" text="ALTA">
      <formula>NOT(ISERROR(SEARCH("ALTA",AS24)))</formula>
    </cfRule>
  </conditionalFormatting>
  <conditionalFormatting sqref="AS25:AS27">
    <cfRule type="containsText" dxfId="245" priority="35" operator="containsText" text="ALTA">
      <formula>NOT(ISERROR(SEARCH("ALTA",AS25)))</formula>
    </cfRule>
  </conditionalFormatting>
  <conditionalFormatting sqref="AS25:AV27">
    <cfRule type="containsText" dxfId="244" priority="33" operator="containsText" text="BAJA">
      <formula>NOT(ISERROR(SEARCH("BAJA",AS25)))</formula>
    </cfRule>
    <cfRule type="containsText" dxfId="243" priority="34" operator="containsText" text="MEDIA">
      <formula>NOT(ISERROR(SEARCH("MEDIA",AS25)))</formula>
    </cfRule>
  </conditionalFormatting>
  <conditionalFormatting sqref="AU4:AV5">
    <cfRule type="containsText" dxfId="242" priority="477" operator="containsText" text="BAJA">
      <formula>NOT(ISERROR(SEARCH("BAJA",AU4)))</formula>
    </cfRule>
    <cfRule type="containsText" dxfId="241" priority="478" operator="containsText" text="MEDIA">
      <formula>NOT(ISERROR(SEARCH("MEDIA",AU4)))</formula>
    </cfRule>
    <cfRule type="containsText" dxfId="240" priority="479" operator="containsText" text="ALTA">
      <formula>NOT(ISERROR(SEARCH("ALTA",AU4)))</formula>
    </cfRule>
  </conditionalFormatting>
  <conditionalFormatting sqref="AU4:AV8">
    <cfRule type="cellIs" dxfId="239" priority="377" operator="greaterThan">
      <formula>75%</formula>
    </cfRule>
    <cfRule type="cellIs" dxfId="238" priority="378" operator="between">
      <formula>51%</formula>
      <formula>75%</formula>
    </cfRule>
    <cfRule type="cellIs" dxfId="237" priority="379" operator="between">
      <formula>26%</formula>
      <formula>50%</formula>
    </cfRule>
    <cfRule type="cellIs" dxfId="236" priority="380" operator="between">
      <formula>0%</formula>
      <formula>25%</formula>
    </cfRule>
  </conditionalFormatting>
  <conditionalFormatting sqref="AU8:AV8">
    <cfRule type="containsText" dxfId="235" priority="387" operator="containsText" text="BAJA">
      <formula>NOT(ISERROR(SEARCH("BAJA",AU8)))</formula>
    </cfRule>
    <cfRule type="containsText" dxfId="234" priority="388" operator="containsText" text="MEDIA">
      <formula>NOT(ISERROR(SEARCH("MEDIA",AU8)))</formula>
    </cfRule>
    <cfRule type="containsText" dxfId="233" priority="389" operator="containsText" text="ALTA">
      <formula>NOT(ISERROR(SEARCH("ALTA",AU8)))</formula>
    </cfRule>
  </conditionalFormatting>
  <conditionalFormatting sqref="AU9:AV9">
    <cfRule type="containsText" dxfId="232" priority="374" operator="containsText" text="BAJA">
      <formula>NOT(ISERROR(SEARCH("BAJA",AU9)))</formula>
    </cfRule>
    <cfRule type="containsText" dxfId="231" priority="375" operator="containsText" text="MEDIA">
      <formula>NOT(ISERROR(SEARCH("MEDIA",AU9)))</formula>
    </cfRule>
    <cfRule type="containsText" dxfId="230" priority="376" operator="containsText" text="ALTA">
      <formula>NOT(ISERROR(SEARCH("ALTA",AU9)))</formula>
    </cfRule>
  </conditionalFormatting>
  <conditionalFormatting sqref="AU10:AV10">
    <cfRule type="cellIs" dxfId="229" priority="342" operator="greaterThan">
      <formula>75%</formula>
    </cfRule>
    <cfRule type="cellIs" dxfId="228" priority="343" operator="between">
      <formula>51%</formula>
      <formula>75%</formula>
    </cfRule>
    <cfRule type="cellIs" dxfId="227" priority="344" operator="between">
      <formula>26%</formula>
      <formula>50%</formula>
    </cfRule>
    <cfRule type="cellIs" dxfId="226" priority="345" operator="between">
      <formula>0%</formula>
      <formula>25%</formula>
    </cfRule>
    <cfRule type="containsText" dxfId="225" priority="349" operator="containsText" text="BAJA">
      <formula>NOT(ISERROR(SEARCH("BAJA",AU10)))</formula>
    </cfRule>
    <cfRule type="containsText" dxfId="224" priority="350" operator="containsText" text="MEDIA">
      <formula>NOT(ISERROR(SEARCH("MEDIA",AU10)))</formula>
    </cfRule>
    <cfRule type="containsText" dxfId="223" priority="351" operator="containsText" text="ALTA">
      <formula>NOT(ISERROR(SEARCH("ALTA",AU10)))</formula>
    </cfRule>
  </conditionalFormatting>
  <conditionalFormatting sqref="AU15:AV24">
    <cfRule type="containsText" dxfId="222" priority="120" operator="containsText" text="BAJA">
      <formula>NOT(ISERROR(SEARCH("BAJA",AU15)))</formula>
    </cfRule>
    <cfRule type="containsText" dxfId="221" priority="121" operator="containsText" text="MEDIA">
      <formula>NOT(ISERROR(SEARCH("MEDIA",AU15)))</formula>
    </cfRule>
    <cfRule type="containsText" dxfId="220" priority="122" operator="containsText" text="ALTA">
      <formula>NOT(ISERROR(SEARCH("ALTA",AU15)))</formula>
    </cfRule>
  </conditionalFormatting>
  <conditionalFormatting sqref="AU25:AV27">
    <cfRule type="containsText" dxfId="219" priority="60" operator="containsText" text="ALTA">
      <formula>NOT(ISERROR(SEARCH("ALTA",AU25)))</formula>
    </cfRule>
  </conditionalFormatting>
  <conditionalFormatting sqref="AU30:AV30">
    <cfRule type="containsText" dxfId="218" priority="5" operator="containsText" text="BAJA">
      <formula>NOT(ISERROR(SEARCH("BAJA",AU30)))</formula>
    </cfRule>
    <cfRule type="containsText" dxfId="217" priority="6" operator="containsText" text="MEDIA">
      <formula>NOT(ISERROR(SEARCH("MEDIA",AU30)))</formula>
    </cfRule>
    <cfRule type="containsText" dxfId="216" priority="7" operator="containsText" text="ALTA">
      <formula>NOT(ISERROR(SEARCH("ALTA",AU30)))</formula>
    </cfRule>
  </conditionalFormatting>
  <conditionalFormatting sqref="AV9">
    <cfRule type="cellIs" dxfId="215" priority="370" operator="greaterThan">
      <formula>75%</formula>
    </cfRule>
    <cfRule type="cellIs" dxfId="214" priority="371" operator="between">
      <formula>51%</formula>
      <formula>75%</formula>
    </cfRule>
    <cfRule type="cellIs" dxfId="213" priority="372" operator="between">
      <formula>26%</formula>
      <formula>50%</formula>
    </cfRule>
    <cfRule type="cellIs" dxfId="212" priority="373" operator="between">
      <formula>0%</formula>
      <formula>25%</formula>
    </cfRule>
  </conditionalFormatting>
  <conditionalFormatting sqref="AV15:AV30">
    <cfRule type="cellIs" dxfId="211" priority="1" operator="greaterThan">
      <formula>75%</formula>
    </cfRule>
    <cfRule type="cellIs" dxfId="210" priority="2" operator="between">
      <formula>51%</formula>
      <formula>75%</formula>
    </cfRule>
    <cfRule type="cellIs" dxfId="209" priority="3" operator="between">
      <formula>26%</formula>
      <formula>50%</formula>
    </cfRule>
    <cfRule type="cellIs" dxfId="208" priority="4" operator="between">
      <formula>0%</formula>
      <formula>25%</formula>
    </cfRule>
  </conditionalFormatting>
  <conditionalFormatting sqref="AV28:AV29">
    <cfRule type="containsText" dxfId="207" priority="27" operator="containsText" text="BAJA">
      <formula>NOT(ISERROR(SEARCH("BAJA",AV28)))</formula>
    </cfRule>
    <cfRule type="containsText" dxfId="206" priority="28" operator="containsText" text="MEDIA">
      <formula>NOT(ISERROR(SEARCH("MEDIA",AV28)))</formula>
    </cfRule>
    <cfRule type="containsText" dxfId="205" priority="29" operator="containsText" text="ALTA">
      <formula>NOT(ISERROR(SEARCH("ALTA",AV28)))</formula>
    </cfRule>
  </conditionalFormatting>
  <conditionalFormatting sqref="BA20">
    <cfRule type="containsText" dxfId="204" priority="142" operator="containsText" text="BAJA">
      <formula>NOT(ISERROR(SEARCH("BAJA",BA20)))</formula>
    </cfRule>
    <cfRule type="containsText" dxfId="203" priority="143" operator="containsText" text="MEDIA">
      <formula>NOT(ISERROR(SEARCH("MEDIA",BA20)))</formula>
    </cfRule>
    <cfRule type="containsText" dxfId="202" priority="144" operator="containsText" text="ALTA">
      <formula>NOT(ISERROR(SEARCH("ALTA",BA20)))</formula>
    </cfRule>
  </conditionalFormatting>
  <dataValidations count="5">
    <dataValidation type="list" allowBlank="1" showInputMessage="1" showErrorMessage="1" sqref="A4:A5 AK4:AK10 A8:A12 A14:A18 AC11:AC14 AK15:AK16 AK18:AK30 A23 A25 A30" xr:uid="{00000000-0002-0000-0400-000000000000}">
      <formula1>"SI,NO"</formula1>
    </dataValidation>
    <dataValidation type="list" allowBlank="1" showInputMessage="1" showErrorMessage="1" sqref="AR4:AR10 AR15:AR16 AR18:AR30" xr:uid="{00000000-0002-0000-0400-000001000000}">
      <formula1>"Asignado,No Asignado"</formula1>
    </dataValidation>
    <dataValidation type="list" allowBlank="1" showInputMessage="1" showErrorMessage="1" sqref="AT4:AT10 AT15:AT16 AT18:AT27 AT30" xr:uid="{00000000-0002-0000-0400-000002000000}">
      <formula1>"Adecuado,Inadecuado"</formula1>
    </dataValidation>
    <dataValidation type="list" allowBlank="1" showInputMessage="1" showErrorMessage="1" sqref="AJ4:AJ10 AB11:AB14 AJ15:AJ16 AJ18:AJ27 AJ30" xr:uid="{00000000-0002-0000-0400-000003000000}">
      <formula1>"Confiable,No confiable"</formula1>
    </dataValidation>
    <dataValidation type="list" allowBlank="1" showInputMessage="1" showErrorMessage="1" sqref="AG4:AG10 Y11:Y14 AG15:AG27 AG30" xr:uid="{00000000-0002-0000-0400-000004000000}">
      <formula1>"Manual,Automático"</formula1>
    </dataValidation>
  </dataValidations>
  <hyperlinks>
    <hyperlink ref="BO4" r:id="rId1" xr:uid="{00000000-0004-0000-0400-000000000000}"/>
    <hyperlink ref="BR4" r:id="rId2" xr:uid="{00000000-0004-0000-0400-000001000000}"/>
    <hyperlink ref="BR5" r:id="rId3" xr:uid="{00000000-0004-0000-0400-000002000000}"/>
    <hyperlink ref="BR6" r:id="rId4" xr:uid="{00000000-0004-0000-0400-000003000000}"/>
    <hyperlink ref="BI10" r:id="rId5" xr:uid="{00000000-0004-0000-0400-000004000000}"/>
    <hyperlink ref="BI15" r:id="rId6" xr:uid="{00000000-0004-0000-0400-000005000000}"/>
    <hyperlink ref="BI16" r:id="rId7" xr:uid="{00000000-0004-0000-0400-000006000000}"/>
    <hyperlink ref="BI17" r:id="rId8" xr:uid="{00000000-0004-0000-0400-000007000000}"/>
    <hyperlink ref="BL15" r:id="rId9" xr:uid="{00000000-0004-0000-0400-000008000000}"/>
    <hyperlink ref="BL16" r:id="rId10" xr:uid="{00000000-0004-0000-0400-000009000000}"/>
    <hyperlink ref="BL17" r:id="rId11" xr:uid="{00000000-0004-0000-0400-00000A000000}"/>
    <hyperlink ref="BO15" r:id="rId12" xr:uid="{00000000-0004-0000-0400-00000B000000}"/>
    <hyperlink ref="BO16" r:id="rId13" xr:uid="{00000000-0004-0000-0400-00000C000000}"/>
    <hyperlink ref="BO17" r:id="rId14" xr:uid="{00000000-0004-0000-0400-00000D000000}"/>
    <hyperlink ref="BO24" r:id="rId15" display="https://loteriadbogota-my.sharepoint.com/:b:/g/personal/claudia_vega_loteriadebogota_com/EU4fByOMoNpNm4BBuQ5AmKMBCZIC0F_l7M_zmT3rD_MYow?e=0Yw4W3" xr:uid="{00000000-0004-0000-0400-00000E000000}"/>
    <hyperlink ref="BR24" r:id="rId16" xr:uid="{00000000-0004-0000-0400-00000F000000}"/>
    <hyperlink ref="BO25" r:id="rId17" xr:uid="{00000000-0004-0000-0400-000010000000}"/>
    <hyperlink ref="BR25" r:id="rId18" xr:uid="{00000000-0004-0000-0400-000011000000}"/>
    <hyperlink ref="BI28" r:id="rId19" xr:uid="{00000000-0004-0000-0400-000012000000}"/>
    <hyperlink ref="BR28" r:id="rId20" xr:uid="{00000000-0004-0000-0400-000013000000}"/>
  </hyperlinks>
  <pageMargins left="0.7" right="0.7" top="0.75" bottom="0.75" header="0.3" footer="0.3"/>
  <pageSetup paperSize="9" orientation="portrait" r:id="rId21"/>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400-000005000000}">
          <x14:formula1>
            <xm:f>Listas!$M$2:$M$15</xm:f>
          </x14:formula1>
          <xm:sqref>B4:B5 B8:B9 B11:B12 B14:B18 B23 B30</xm:sqref>
        </x14:dataValidation>
        <x14:dataValidation type="list" allowBlank="1" showInputMessage="1" showErrorMessage="1" xr:uid="{00000000-0002-0000-0400-000006000000}">
          <x14:formula1>
            <xm:f>Listas!$Q$2:$Q$8</xm:f>
          </x14:formula1>
          <xm:sqref>J4:J5 J8:J9 J11:J15 J18 J23:J24 J28:J30</xm:sqref>
        </x14:dataValidation>
        <x14:dataValidation type="list" allowBlank="1" showInputMessage="1" showErrorMessage="1" xr:uid="{00000000-0002-0000-0400-000007000000}">
          <x14:formula1>
            <xm:f>Listas!$P$2:$P$7</xm:f>
          </x14:formula1>
          <xm:sqref>Q4:Q5 Q8:Q9 Q11:Q15 Q18 Q23:Q24 Q28:Q30</xm:sqref>
        </x14:dataValidation>
        <x14:dataValidation type="list" allowBlank="1" showInputMessage="1" showErrorMessage="1" xr:uid="{00000000-0002-0000-0400-000008000000}">
          <x14:formula1>
            <xm:f>Listas!$O$2:$O$7</xm:f>
          </x14:formula1>
          <xm:sqref>O4:O5 O8:O9 O11:O15 O18 O23:O24 O28:O30</xm:sqref>
        </x14:dataValidation>
        <x14:dataValidation type="list" allowBlank="1" showInputMessage="1" showErrorMessage="1" xr:uid="{00000000-0002-0000-0400-000009000000}">
          <x14:formula1>
            <xm:f>Listas!$N$2:$N$7</xm:f>
          </x14:formula1>
          <xm:sqref>M4:M5 M8:M9 M11:M15 M18 M23:M24 M28:M30</xm:sqref>
        </x14:dataValidation>
        <x14:dataValidation type="list" allowBlank="1" showInputMessage="1" showErrorMessage="1" xr:uid="{00000000-0002-0000-0400-00000A000000}">
          <x14:formula1>
            <xm:f>Listas!$G$2:$G$11</xm:f>
          </x14:formula1>
          <xm:sqref>C4:C5 C8:C9 C11:C24 C30</xm:sqref>
        </x14:dataValidation>
        <x14:dataValidation type="list" allowBlank="1" showInputMessage="1" showErrorMessage="1" xr:uid="{00000000-0002-0000-0400-00000B000000}">
          <x14:formula1>
            <xm:f>Listas!$C$2:$C$8</xm:f>
          </x14:formula1>
          <xm:sqref>E4:E5 E8:E9 E11:E12 E14:E18 E23 E28:E30</xm:sqref>
        </x14:dataValidation>
        <x14:dataValidation type="list" allowBlank="1" showInputMessage="1" showErrorMessage="1" xr:uid="{00000000-0002-0000-0400-00000C000000}">
          <x14:formula1>
            <xm:f>Listas!$B$2:$B$7</xm:f>
          </x14:formula1>
          <xm:sqref>D4:D5 D8:D9 D11:D12 D14:D18 D23 D28:D30</xm:sqref>
        </x14:dataValidation>
        <x14:dataValidation type="list" allowBlank="1" showInputMessage="1" showErrorMessage="1" xr:uid="{00000000-0002-0000-0400-00000D000000}">
          <x14:formula1>
            <xm:f>Listas!$K$2:$K$6</xm:f>
          </x14:formula1>
          <xm:sqref>S4:S5 S8:S9 S11:S17 S23:S24 S30</xm:sqref>
        </x14:dataValidation>
        <x14:dataValidation type="list" allowBlank="1" showInputMessage="1" showErrorMessage="1" xr:uid="{00000000-0002-0000-0400-00000E000000}">
          <x14:formula1>
            <xm:f>Listas!$J$2:$J$6</xm:f>
          </x14:formula1>
          <xm:sqref>AX4:AX5 AX8:AX9 AX15 AX18 AX23 AX30</xm:sqref>
        </x14:dataValidation>
        <x14:dataValidation type="list" allowBlank="1" showInputMessage="1" showErrorMessage="1" xr:uid="{00000000-0002-0000-0400-00000F000000}">
          <x14:formula1>
            <xm:f>Listas!$F$2:$F$4</xm:f>
          </x14:formula1>
          <xm:sqref>AE4:AE9 W11:W14 AE15:AE24 AE30</xm:sqref>
        </x14:dataValidation>
        <x14:dataValidation type="list" allowBlank="1" showInputMessage="1" showErrorMessage="1" xr:uid="{00000000-0002-0000-0400-000010000000}">
          <x14:formula1>
            <xm:f>Listas!$H$2:$H$3</xm:f>
          </x14:formula1>
          <xm:sqref>AM4:AM9 AE11:AE14 AM15:AM24 AM30</xm:sqref>
        </x14:dataValidation>
        <x14:dataValidation type="list" allowBlank="1" showInputMessage="1" showErrorMessage="1" xr:uid="{00000000-0002-0000-0400-000011000000}">
          <x14:formula1>
            <xm:f>Listas!$I$2:$I$3</xm:f>
          </x14:formula1>
          <xm:sqref>AO4:AO9 AO15:AO24 AO30</xm:sqref>
        </x14:dataValidation>
        <x14:dataValidation type="list" allowBlank="1" showInputMessage="1" showErrorMessage="1" xr:uid="{00000000-0002-0000-0400-000012000000}">
          <x14:formula1>
            <xm:f>Listas!$L$2:$L$5</xm:f>
          </x14:formula1>
          <xm:sqref>T4:T5 T8:T9 T11:T24 T30</xm:sqref>
        </x14:dataValidation>
        <x14:dataValidation type="list" allowBlank="1" showInputMessage="1" showErrorMessage="1" xr:uid="{00000000-0002-0000-0400-000013000000}">
          <x14:formula1>
            <xm:f>Listas!$K$2:$K$7</xm:f>
          </x14:formula1>
          <xm:sqref>S18:S22</xm:sqref>
        </x14:dataValidation>
        <x14:dataValidation type="list" allowBlank="1" showInputMessage="1" showErrorMessage="1" xr:uid="{00000000-0002-0000-0400-000014000000}">
          <x14:formula1>
            <xm:f>Listas!$L$2:$L$6</xm:f>
          </x14:formula1>
          <xm:sqref>T28:T29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0BD75-9246-4856-8788-7EDA3C07B4CA}">
  <dimension ref="A1:WWT27"/>
  <sheetViews>
    <sheetView tabSelected="1" zoomScale="64" zoomScaleNormal="70" workbookViewId="0">
      <pane ySplit="3" topLeftCell="A4" activePane="bottomLeft" state="frozen"/>
      <selection activeCell="G4" sqref="G4:G13"/>
      <selection pane="bottomLeft" activeCell="F4" sqref="F4"/>
    </sheetView>
  </sheetViews>
  <sheetFormatPr baseColWidth="10" defaultColWidth="11.42578125" defaultRowHeight="15" customHeight="1" x14ac:dyDescent="0.25"/>
  <cols>
    <col min="1" max="1" width="14.140625" style="155" customWidth="1"/>
    <col min="2" max="2" width="14" style="161" customWidth="1"/>
    <col min="3" max="3" width="17.28515625" style="161" customWidth="1"/>
    <col min="4" max="4" width="19.42578125" style="161" customWidth="1"/>
    <col min="5" max="5" width="19.5703125" style="161" customWidth="1"/>
    <col min="6" max="6" width="59.7109375" style="157" customWidth="1"/>
    <col min="7" max="7" width="9.7109375" style="157" customWidth="1"/>
    <col min="8" max="8" width="26.28515625" style="157" customWidth="1"/>
    <col min="9" max="9" width="44.28515625" style="157" customWidth="1"/>
    <col min="10" max="10" width="14.7109375" style="157" bestFit="1" customWidth="1"/>
    <col min="11" max="11" width="16.7109375" style="157" customWidth="1"/>
    <col min="12" max="12" width="19.28515625" style="157" customWidth="1"/>
    <col min="13" max="13" width="35" style="157" customWidth="1"/>
    <col min="14" max="14" width="3.42578125" style="2" hidden="1" customWidth="1"/>
    <col min="15" max="15" width="36.28515625" style="157" customWidth="1"/>
    <col min="16" max="16" width="3" style="2" hidden="1" customWidth="1"/>
    <col min="17" max="17" width="32.42578125" style="157" customWidth="1"/>
    <col min="18" max="18" width="3.42578125" style="2" hidden="1" customWidth="1"/>
    <col min="19" max="19" width="20" style="157" customWidth="1"/>
    <col min="20" max="20" width="21.85546875" style="157" customWidth="1"/>
    <col min="21" max="21" width="21.85546875" style="2" hidden="1" customWidth="1"/>
    <col min="22" max="22" width="15" style="157" customWidth="1"/>
    <col min="23" max="23" width="5.7109375" style="19" hidden="1" customWidth="1"/>
    <col min="24" max="24" width="13.7109375" style="157" customWidth="1"/>
    <col min="25" max="25" width="5.7109375" style="19" hidden="1" customWidth="1"/>
    <col min="26" max="26" width="16.85546875" style="157" bestFit="1" customWidth="1"/>
    <col min="27" max="27" width="5.42578125" style="2" hidden="1" customWidth="1"/>
    <col min="28" max="28" width="42.140625" style="157" customWidth="1"/>
    <col min="29" max="29" width="70.42578125" style="157" customWidth="1"/>
    <col min="30" max="30" width="12.7109375" style="157" customWidth="1"/>
    <col min="31" max="31" width="8.42578125" style="162" customWidth="1"/>
    <col min="32" max="32" width="20.28515625" style="162" customWidth="1"/>
    <col min="33" max="33" width="9" style="162" customWidth="1"/>
    <col min="34" max="34" width="14.140625" style="162" customWidth="1"/>
    <col min="35" max="35" width="16.42578125" style="157" customWidth="1"/>
    <col min="36" max="36" width="14.7109375" style="161" customWidth="1"/>
    <col min="37" max="37" width="36.5703125" style="157" customWidth="1"/>
    <col min="38" max="38" width="13.7109375" style="2" hidden="1" customWidth="1"/>
    <col min="39" max="39" width="13.7109375" style="21" hidden="1" customWidth="1"/>
    <col min="40" max="40" width="13.7109375" style="157" customWidth="1"/>
    <col min="41" max="41" width="18.28515625" style="157" customWidth="1"/>
    <col min="42" max="42" width="2.28515625" style="160" customWidth="1"/>
    <col min="43" max="43" width="49.28515625" style="160" customWidth="1"/>
    <col min="44" max="44" width="17" style="159" customWidth="1"/>
    <col min="45" max="46" width="11.5703125" style="158" customWidth="1"/>
    <col min="47" max="47" width="21.85546875" style="157" customWidth="1"/>
    <col min="48" max="48" width="14.85546875" style="155" customWidth="1"/>
    <col min="49" max="49" width="58.42578125" style="155" customWidth="1"/>
    <col min="50" max="50" width="35.7109375" style="155" customWidth="1"/>
    <col min="51" max="51" width="14.85546875" style="155" customWidth="1"/>
    <col min="52" max="52" width="50.5703125" style="256" customWidth="1"/>
    <col min="53" max="53" width="29.140625" style="155" customWidth="1"/>
    <col min="54" max="54" width="14.85546875" style="155" customWidth="1"/>
    <col min="55" max="55" width="30.140625" style="156" customWidth="1"/>
    <col min="56" max="56" width="23.5703125" style="156" customWidth="1"/>
    <col min="57" max="57" width="21" style="155" customWidth="1"/>
    <col min="58" max="58" width="39.42578125" style="155" customWidth="1"/>
    <col min="59" max="59" width="24.42578125" style="155" customWidth="1"/>
    <col min="60" max="60" width="42.85546875" style="155" customWidth="1"/>
    <col min="61" max="61" width="26.7109375" style="155" customWidth="1"/>
    <col min="62" max="62" width="25.140625" style="155" customWidth="1"/>
    <col min="63" max="63" width="14" style="155" customWidth="1"/>
    <col min="64" max="64" width="24.85546875" style="155" customWidth="1"/>
    <col min="65" max="65" width="26" style="155" customWidth="1"/>
    <col min="66" max="244" width="11.42578125" style="155"/>
    <col min="245" max="245" width="21.85546875" style="155" customWidth="1"/>
    <col min="246" max="246" width="13.85546875" style="155" customWidth="1"/>
    <col min="247" max="247" width="38.7109375" style="155" customWidth="1"/>
    <col min="248" max="248" width="3" style="155" bestFit="1" customWidth="1"/>
    <col min="249" max="249" width="32.28515625" style="155" customWidth="1"/>
    <col min="250" max="250" width="46.28515625" style="155" customWidth="1"/>
    <col min="251" max="251" width="19" style="155" customWidth="1"/>
    <col min="252" max="252" width="0" style="1" hidden="1" customWidth="1"/>
    <col min="253" max="253" width="17.7109375" style="155" customWidth="1"/>
    <col min="254" max="254" width="0" style="1" hidden="1" customWidth="1"/>
    <col min="255" max="255" width="22.28515625" style="155" customWidth="1"/>
    <col min="256" max="256" width="5.28515625" style="155" customWidth="1"/>
    <col min="257" max="257" width="36.28515625" style="155" customWidth="1"/>
    <col min="258" max="258" width="5.7109375" style="155" customWidth="1"/>
    <col min="259" max="259" width="0" style="1" hidden="1" customWidth="1"/>
    <col min="260" max="260" width="20.7109375" style="155" customWidth="1"/>
    <col min="261" max="261" width="4.85546875" style="155" customWidth="1"/>
    <col min="262" max="262" width="0" style="1" hidden="1" customWidth="1"/>
    <col min="263" max="263" width="24.7109375" style="155" customWidth="1"/>
    <col min="264" max="264" width="12.28515625" style="155" customWidth="1"/>
    <col min="265" max="265" width="0" style="1" hidden="1" customWidth="1"/>
    <col min="266" max="266" width="3.42578125" style="155" customWidth="1"/>
    <col min="267" max="267" width="0" style="1" hidden="1" customWidth="1"/>
    <col min="268" max="268" width="17.7109375" style="155" customWidth="1"/>
    <col min="269" max="269" width="3.42578125" style="155" customWidth="1"/>
    <col min="270" max="270" width="0" style="1" hidden="1" customWidth="1"/>
    <col min="271" max="271" width="23.7109375" style="155" customWidth="1"/>
    <col min="272" max="272" width="10" style="155" customWidth="1"/>
    <col min="273" max="273" width="0" style="1" hidden="1" customWidth="1"/>
    <col min="274" max="275" width="14.7109375" style="155" customWidth="1"/>
    <col min="276" max="276" width="12.85546875" style="155" customWidth="1"/>
    <col min="277" max="277" width="3.28515625" style="155" customWidth="1"/>
    <col min="278" max="278" width="30.28515625" style="155" customWidth="1"/>
    <col min="279" max="279" width="5" style="155" customWidth="1"/>
    <col min="280" max="280" width="0" style="1" hidden="1" customWidth="1"/>
    <col min="281" max="281" width="14.28515625" style="155" customWidth="1"/>
    <col min="282" max="282" width="5.7109375" style="155" customWidth="1"/>
    <col min="283" max="283" width="0" style="1" hidden="1" customWidth="1"/>
    <col min="284" max="284" width="17.28515625" style="155" customWidth="1"/>
    <col min="285" max="285" width="12.7109375" style="155" customWidth="1"/>
    <col min="286" max="286" width="0" style="1" hidden="1" customWidth="1"/>
    <col min="287" max="287" width="5.28515625" style="155" customWidth="1"/>
    <col min="288" max="288" width="0" style="1" hidden="1" customWidth="1"/>
    <col min="289" max="289" width="17" style="155" customWidth="1"/>
    <col min="290" max="290" width="6.28515625" style="155" customWidth="1"/>
    <col min="291" max="291" width="0" style="1" hidden="1" customWidth="1"/>
    <col min="292" max="292" width="14.28515625" style="155" customWidth="1"/>
    <col min="293" max="293" width="7.5703125" style="155" customWidth="1"/>
    <col min="294" max="294" width="0" style="1" hidden="1" customWidth="1"/>
    <col min="295" max="296" width="14.28515625" style="155" customWidth="1"/>
    <col min="297" max="297" width="20.85546875" style="155" customWidth="1"/>
    <col min="298" max="298" width="14.42578125" style="155" customWidth="1"/>
    <col min="299" max="299" width="15" style="155" customWidth="1"/>
    <col min="300" max="300" width="2.7109375" style="155" customWidth="1"/>
    <col min="301" max="301" width="11.7109375" style="155" customWidth="1"/>
    <col min="302" max="302" width="11.5703125" style="155" customWidth="1"/>
    <col min="303" max="303" width="2.28515625" style="155" customWidth="1"/>
    <col min="304" max="304" width="41" style="155" customWidth="1"/>
    <col min="305" max="305" width="14.28515625" style="155" customWidth="1"/>
    <col min="306" max="307" width="11.5703125" style="155" customWidth="1"/>
    <col min="308" max="308" width="21.85546875" style="155" customWidth="1"/>
    <col min="309" max="500" width="11.42578125" style="155"/>
    <col min="501" max="501" width="21.85546875" style="155" customWidth="1"/>
    <col min="502" max="502" width="13.85546875" style="155" customWidth="1"/>
    <col min="503" max="503" width="38.7109375" style="155" customWidth="1"/>
    <col min="504" max="504" width="3" style="155" bestFit="1" customWidth="1"/>
    <col min="505" max="505" width="32.28515625" style="155" customWidth="1"/>
    <col min="506" max="506" width="46.28515625" style="155" customWidth="1"/>
    <col min="507" max="507" width="19" style="155" customWidth="1"/>
    <col min="508" max="508" width="0" style="1" hidden="1" customWidth="1"/>
    <col min="509" max="509" width="17.7109375" style="155" customWidth="1"/>
    <col min="510" max="510" width="0" style="1" hidden="1" customWidth="1"/>
    <col min="511" max="511" width="22.28515625" style="155" customWidth="1"/>
    <col min="512" max="512" width="5.28515625" style="155" customWidth="1"/>
    <col min="513" max="513" width="36.28515625" style="155" customWidth="1"/>
    <col min="514" max="514" width="5.7109375" style="155" customWidth="1"/>
    <col min="515" max="515" width="0" style="1" hidden="1" customWidth="1"/>
    <col min="516" max="516" width="20.7109375" style="155" customWidth="1"/>
    <col min="517" max="517" width="4.85546875" style="155" customWidth="1"/>
    <col min="518" max="518" width="0" style="1" hidden="1" customWidth="1"/>
    <col min="519" max="519" width="24.7109375" style="155" customWidth="1"/>
    <col min="520" max="520" width="12.28515625" style="155" customWidth="1"/>
    <col min="521" max="521" width="0" style="1" hidden="1" customWidth="1"/>
    <col min="522" max="522" width="3.42578125" style="155" customWidth="1"/>
    <col min="523" max="523" width="0" style="1" hidden="1" customWidth="1"/>
    <col min="524" max="524" width="17.7109375" style="155" customWidth="1"/>
    <col min="525" max="525" width="3.42578125" style="155" customWidth="1"/>
    <col min="526" max="526" width="0" style="1" hidden="1" customWidth="1"/>
    <col min="527" max="527" width="23.7109375" style="155" customWidth="1"/>
    <col min="528" max="528" width="10" style="155" customWidth="1"/>
    <col min="529" max="529" width="0" style="1" hidden="1" customWidth="1"/>
    <col min="530" max="531" width="14.7109375" style="155" customWidth="1"/>
    <col min="532" max="532" width="12.85546875" style="155" customWidth="1"/>
    <col min="533" max="533" width="3.28515625" style="155" customWidth="1"/>
    <col min="534" max="534" width="30.28515625" style="155" customWidth="1"/>
    <col min="535" max="535" width="5" style="155" customWidth="1"/>
    <col min="536" max="536" width="0" style="1" hidden="1" customWidth="1"/>
    <col min="537" max="537" width="14.28515625" style="155" customWidth="1"/>
    <col min="538" max="538" width="5.7109375" style="155" customWidth="1"/>
    <col min="539" max="539" width="0" style="1" hidden="1" customWidth="1"/>
    <col min="540" max="540" width="17.28515625" style="155" customWidth="1"/>
    <col min="541" max="541" width="12.7109375" style="155" customWidth="1"/>
    <col min="542" max="542" width="0" style="1" hidden="1" customWidth="1"/>
    <col min="543" max="543" width="5.28515625" style="155" customWidth="1"/>
    <col min="544" max="544" width="0" style="1" hidden="1" customWidth="1"/>
    <col min="545" max="545" width="17" style="155" customWidth="1"/>
    <col min="546" max="546" width="6.28515625" style="155" customWidth="1"/>
    <col min="547" max="547" width="0" style="1" hidden="1" customWidth="1"/>
    <col min="548" max="548" width="14.28515625" style="155" customWidth="1"/>
    <col min="549" max="549" width="7.5703125" style="155" customWidth="1"/>
    <col min="550" max="550" width="0" style="1" hidden="1" customWidth="1"/>
    <col min="551" max="552" width="14.28515625" style="155" customWidth="1"/>
    <col min="553" max="553" width="20.85546875" style="155" customWidth="1"/>
    <col min="554" max="554" width="14.42578125" style="155" customWidth="1"/>
    <col min="555" max="555" width="15" style="155" customWidth="1"/>
    <col min="556" max="556" width="2.7109375" style="155" customWidth="1"/>
    <col min="557" max="557" width="11.7109375" style="155" customWidth="1"/>
    <col min="558" max="558" width="11.5703125" style="155" customWidth="1"/>
    <col min="559" max="559" width="2.28515625" style="155" customWidth="1"/>
    <col min="560" max="560" width="41" style="155" customWidth="1"/>
    <col min="561" max="561" width="14.28515625" style="155" customWidth="1"/>
    <col min="562" max="563" width="11.5703125" style="155" customWidth="1"/>
    <col min="564" max="564" width="21.85546875" style="155" customWidth="1"/>
    <col min="565" max="756" width="11.42578125" style="155"/>
    <col min="757" max="757" width="21.85546875" style="155" customWidth="1"/>
    <col min="758" max="758" width="13.85546875" style="155" customWidth="1"/>
    <col min="759" max="759" width="38.7109375" style="155" customWidth="1"/>
    <col min="760" max="760" width="3" style="155" bestFit="1" customWidth="1"/>
    <col min="761" max="761" width="32.28515625" style="155" customWidth="1"/>
    <col min="762" max="762" width="46.28515625" style="155" customWidth="1"/>
    <col min="763" max="763" width="19" style="155" customWidth="1"/>
    <col min="764" max="764" width="0" style="1" hidden="1" customWidth="1"/>
    <col min="765" max="765" width="17.7109375" style="155" customWidth="1"/>
    <col min="766" max="766" width="0" style="1" hidden="1" customWidth="1"/>
    <col min="767" max="767" width="22.28515625" style="155" customWidth="1"/>
    <col min="768" max="768" width="5.28515625" style="155" customWidth="1"/>
    <col min="769" max="769" width="36.28515625" style="155" customWidth="1"/>
    <col min="770" max="770" width="5.7109375" style="155" customWidth="1"/>
    <col min="771" max="771" width="0" style="1" hidden="1" customWidth="1"/>
    <col min="772" max="772" width="20.7109375" style="155" customWidth="1"/>
    <col min="773" max="773" width="4.85546875" style="155" customWidth="1"/>
    <col min="774" max="774" width="0" style="1" hidden="1" customWidth="1"/>
    <col min="775" max="775" width="24.7109375" style="155" customWidth="1"/>
    <col min="776" max="776" width="12.28515625" style="155" customWidth="1"/>
    <col min="777" max="777" width="0" style="1" hidden="1" customWidth="1"/>
    <col min="778" max="778" width="3.42578125" style="155" customWidth="1"/>
    <col min="779" max="779" width="0" style="1" hidden="1" customWidth="1"/>
    <col min="780" max="780" width="17.7109375" style="155" customWidth="1"/>
    <col min="781" max="781" width="3.42578125" style="155" customWidth="1"/>
    <col min="782" max="782" width="0" style="1" hidden="1" customWidth="1"/>
    <col min="783" max="783" width="23.7109375" style="155" customWidth="1"/>
    <col min="784" max="784" width="10" style="155" customWidth="1"/>
    <col min="785" max="785" width="0" style="1" hidden="1" customWidth="1"/>
    <col min="786" max="787" width="14.7109375" style="155" customWidth="1"/>
    <col min="788" max="788" width="12.85546875" style="155" customWidth="1"/>
    <col min="789" max="789" width="3.28515625" style="155" customWidth="1"/>
    <col min="790" max="790" width="30.28515625" style="155" customWidth="1"/>
    <col min="791" max="791" width="5" style="155" customWidth="1"/>
    <col min="792" max="792" width="0" style="1" hidden="1" customWidth="1"/>
    <col min="793" max="793" width="14.28515625" style="155" customWidth="1"/>
    <col min="794" max="794" width="5.7109375" style="155" customWidth="1"/>
    <col min="795" max="795" width="0" style="1" hidden="1" customWidth="1"/>
    <col min="796" max="796" width="17.28515625" style="155" customWidth="1"/>
    <col min="797" max="797" width="12.7109375" style="155" customWidth="1"/>
    <col min="798" max="798" width="0" style="1" hidden="1" customWidth="1"/>
    <col min="799" max="799" width="5.28515625" style="155" customWidth="1"/>
    <col min="800" max="800" width="0" style="1" hidden="1" customWidth="1"/>
    <col min="801" max="801" width="17" style="155" customWidth="1"/>
    <col min="802" max="802" width="6.28515625" style="155" customWidth="1"/>
    <col min="803" max="803" width="0" style="1" hidden="1" customWidth="1"/>
    <col min="804" max="804" width="14.28515625" style="155" customWidth="1"/>
    <col min="805" max="805" width="7.5703125" style="155" customWidth="1"/>
    <col min="806" max="806" width="0" style="1" hidden="1" customWidth="1"/>
    <col min="807" max="808" width="14.28515625" style="155" customWidth="1"/>
    <col min="809" max="809" width="20.85546875" style="155" customWidth="1"/>
    <col min="810" max="810" width="14.42578125" style="155" customWidth="1"/>
    <col min="811" max="811" width="15" style="155" customWidth="1"/>
    <col min="812" max="812" width="2.7109375" style="155" customWidth="1"/>
    <col min="813" max="813" width="11.7109375" style="155" customWidth="1"/>
    <col min="814" max="814" width="11.5703125" style="155" customWidth="1"/>
    <col min="815" max="815" width="2.28515625" style="155" customWidth="1"/>
    <col min="816" max="816" width="41" style="155" customWidth="1"/>
    <col min="817" max="817" width="14.28515625" style="155" customWidth="1"/>
    <col min="818" max="819" width="11.5703125" style="155" customWidth="1"/>
    <col min="820" max="820" width="21.85546875" style="155" customWidth="1"/>
    <col min="821" max="1012" width="11.42578125" style="155"/>
    <col min="1013" max="1013" width="21.85546875" style="155" customWidth="1"/>
    <col min="1014" max="1014" width="13.85546875" style="155" customWidth="1"/>
    <col min="1015" max="1015" width="38.7109375" style="155" customWidth="1"/>
    <col min="1016" max="1016" width="3" style="155" bestFit="1" customWidth="1"/>
    <col min="1017" max="1017" width="32.28515625" style="155" customWidth="1"/>
    <col min="1018" max="1018" width="46.28515625" style="155" customWidth="1"/>
    <col min="1019" max="1019" width="19" style="155" customWidth="1"/>
    <col min="1020" max="1020" width="0" style="1" hidden="1" customWidth="1"/>
    <col min="1021" max="1021" width="17.7109375" style="155" customWidth="1"/>
    <col min="1022" max="1022" width="0" style="1" hidden="1" customWidth="1"/>
    <col min="1023" max="1023" width="22.28515625" style="155" customWidth="1"/>
    <col min="1024" max="1024" width="5.28515625" style="155" customWidth="1"/>
    <col min="1025" max="1025" width="36.28515625" style="155" customWidth="1"/>
    <col min="1026" max="1026" width="5.7109375" style="155" customWidth="1"/>
    <col min="1027" max="1027" width="0" style="1" hidden="1" customWidth="1"/>
    <col min="1028" max="1028" width="20.7109375" style="155" customWidth="1"/>
    <col min="1029" max="1029" width="4.85546875" style="155" customWidth="1"/>
    <col min="1030" max="1030" width="0" style="1" hidden="1" customWidth="1"/>
    <col min="1031" max="1031" width="24.7109375" style="155" customWidth="1"/>
    <col min="1032" max="1032" width="12.28515625" style="155" customWidth="1"/>
    <col min="1033" max="1033" width="0" style="1" hidden="1" customWidth="1"/>
    <col min="1034" max="1034" width="3.42578125" style="155" customWidth="1"/>
    <col min="1035" max="1035" width="0" style="1" hidden="1" customWidth="1"/>
    <col min="1036" max="1036" width="17.7109375" style="155" customWidth="1"/>
    <col min="1037" max="1037" width="3.42578125" style="155" customWidth="1"/>
    <col min="1038" max="1038" width="0" style="1" hidden="1" customWidth="1"/>
    <col min="1039" max="1039" width="23.7109375" style="155" customWidth="1"/>
    <col min="1040" max="1040" width="10" style="155" customWidth="1"/>
    <col min="1041" max="1041" width="0" style="1" hidden="1" customWidth="1"/>
    <col min="1042" max="1043" width="14.7109375" style="155" customWidth="1"/>
    <col min="1044" max="1044" width="12.85546875" style="155" customWidth="1"/>
    <col min="1045" max="1045" width="3.28515625" style="155" customWidth="1"/>
    <col min="1046" max="1046" width="30.28515625" style="155" customWidth="1"/>
    <col min="1047" max="1047" width="5" style="155" customWidth="1"/>
    <col min="1048" max="1048" width="0" style="1" hidden="1" customWidth="1"/>
    <col min="1049" max="1049" width="14.28515625" style="155" customWidth="1"/>
    <col min="1050" max="1050" width="5.7109375" style="155" customWidth="1"/>
    <col min="1051" max="1051" width="0" style="1" hidden="1" customWidth="1"/>
    <col min="1052" max="1052" width="17.28515625" style="155" customWidth="1"/>
    <col min="1053" max="1053" width="12.7109375" style="155" customWidth="1"/>
    <col min="1054" max="1054" width="0" style="1" hidden="1" customWidth="1"/>
    <col min="1055" max="1055" width="5.28515625" style="155" customWidth="1"/>
    <col min="1056" max="1056" width="0" style="1" hidden="1" customWidth="1"/>
    <col min="1057" max="1057" width="17" style="155" customWidth="1"/>
    <col min="1058" max="1058" width="6.28515625" style="155" customWidth="1"/>
    <col min="1059" max="1059" width="0" style="1" hidden="1" customWidth="1"/>
    <col min="1060" max="1060" width="14.28515625" style="155" customWidth="1"/>
    <col min="1061" max="1061" width="7.5703125" style="155" customWidth="1"/>
    <col min="1062" max="1062" width="0" style="1" hidden="1" customWidth="1"/>
    <col min="1063" max="1064" width="14.28515625" style="155" customWidth="1"/>
    <col min="1065" max="1065" width="20.85546875" style="155" customWidth="1"/>
    <col min="1066" max="1066" width="14.42578125" style="155" customWidth="1"/>
    <col min="1067" max="1067" width="15" style="155" customWidth="1"/>
    <col min="1068" max="1068" width="2.7109375" style="155" customWidth="1"/>
    <col min="1069" max="1069" width="11.7109375" style="155" customWidth="1"/>
    <col min="1070" max="1070" width="11.5703125" style="155" customWidth="1"/>
    <col min="1071" max="1071" width="2.28515625" style="155" customWidth="1"/>
    <col min="1072" max="1072" width="41" style="155" customWidth="1"/>
    <col min="1073" max="1073" width="14.28515625" style="155" customWidth="1"/>
    <col min="1074" max="1075" width="11.5703125" style="155" customWidth="1"/>
    <col min="1076" max="1076" width="21.85546875" style="155" customWidth="1"/>
    <col min="1077" max="1268" width="11.42578125" style="155"/>
    <col min="1269" max="1269" width="21.85546875" style="155" customWidth="1"/>
    <col min="1270" max="1270" width="13.85546875" style="155" customWidth="1"/>
    <col min="1271" max="1271" width="38.7109375" style="155" customWidth="1"/>
    <col min="1272" max="1272" width="3" style="155" bestFit="1" customWidth="1"/>
    <col min="1273" max="1273" width="32.28515625" style="155" customWidth="1"/>
    <col min="1274" max="1274" width="46.28515625" style="155" customWidth="1"/>
    <col min="1275" max="1275" width="19" style="155" customWidth="1"/>
    <col min="1276" max="1276" width="0" style="1" hidden="1" customWidth="1"/>
    <col min="1277" max="1277" width="17.7109375" style="155" customWidth="1"/>
    <col min="1278" max="1278" width="0" style="1" hidden="1" customWidth="1"/>
    <col min="1279" max="1279" width="22.28515625" style="155" customWidth="1"/>
    <col min="1280" max="1280" width="5.28515625" style="155" customWidth="1"/>
    <col min="1281" max="1281" width="36.28515625" style="155" customWidth="1"/>
    <col min="1282" max="1282" width="5.7109375" style="155" customWidth="1"/>
    <col min="1283" max="1283" width="0" style="1" hidden="1" customWidth="1"/>
    <col min="1284" max="1284" width="20.7109375" style="155" customWidth="1"/>
    <col min="1285" max="1285" width="4.85546875" style="155" customWidth="1"/>
    <col min="1286" max="1286" width="0" style="1" hidden="1" customWidth="1"/>
    <col min="1287" max="1287" width="24.7109375" style="155" customWidth="1"/>
    <col min="1288" max="1288" width="12.28515625" style="155" customWidth="1"/>
    <col min="1289" max="1289" width="0" style="1" hidden="1" customWidth="1"/>
    <col min="1290" max="1290" width="3.42578125" style="155" customWidth="1"/>
    <col min="1291" max="1291" width="0" style="1" hidden="1" customWidth="1"/>
    <col min="1292" max="1292" width="17.7109375" style="155" customWidth="1"/>
    <col min="1293" max="1293" width="3.42578125" style="155" customWidth="1"/>
    <col min="1294" max="1294" width="0" style="1" hidden="1" customWidth="1"/>
    <col min="1295" max="1295" width="23.7109375" style="155" customWidth="1"/>
    <col min="1296" max="1296" width="10" style="155" customWidth="1"/>
    <col min="1297" max="1297" width="0" style="1" hidden="1" customWidth="1"/>
    <col min="1298" max="1299" width="14.7109375" style="155" customWidth="1"/>
    <col min="1300" max="1300" width="12.85546875" style="155" customWidth="1"/>
    <col min="1301" max="1301" width="3.28515625" style="155" customWidth="1"/>
    <col min="1302" max="1302" width="30.28515625" style="155" customWidth="1"/>
    <col min="1303" max="1303" width="5" style="155" customWidth="1"/>
    <col min="1304" max="1304" width="0" style="1" hidden="1" customWidth="1"/>
    <col min="1305" max="1305" width="14.28515625" style="155" customWidth="1"/>
    <col min="1306" max="1306" width="5.7109375" style="155" customWidth="1"/>
    <col min="1307" max="1307" width="0" style="1" hidden="1" customWidth="1"/>
    <col min="1308" max="1308" width="17.28515625" style="155" customWidth="1"/>
    <col min="1309" max="1309" width="12.7109375" style="155" customWidth="1"/>
    <col min="1310" max="1310" width="0" style="1" hidden="1" customWidth="1"/>
    <col min="1311" max="1311" width="5.28515625" style="155" customWidth="1"/>
    <col min="1312" max="1312" width="0" style="1" hidden="1" customWidth="1"/>
    <col min="1313" max="1313" width="17" style="155" customWidth="1"/>
    <col min="1314" max="1314" width="6.28515625" style="155" customWidth="1"/>
    <col min="1315" max="1315" width="0" style="1" hidden="1" customWidth="1"/>
    <col min="1316" max="1316" width="14.28515625" style="155" customWidth="1"/>
    <col min="1317" max="1317" width="7.5703125" style="155" customWidth="1"/>
    <col min="1318" max="1318" width="0" style="1" hidden="1" customWidth="1"/>
    <col min="1319" max="1320" width="14.28515625" style="155" customWidth="1"/>
    <col min="1321" max="1321" width="20.85546875" style="155" customWidth="1"/>
    <col min="1322" max="1322" width="14.42578125" style="155" customWidth="1"/>
    <col min="1323" max="1323" width="15" style="155" customWidth="1"/>
    <col min="1324" max="1324" width="2.7109375" style="155" customWidth="1"/>
    <col min="1325" max="1325" width="11.7109375" style="155" customWidth="1"/>
    <col min="1326" max="1326" width="11.5703125" style="155" customWidth="1"/>
    <col min="1327" max="1327" width="2.28515625" style="155" customWidth="1"/>
    <col min="1328" max="1328" width="41" style="155" customWidth="1"/>
    <col min="1329" max="1329" width="14.28515625" style="155" customWidth="1"/>
    <col min="1330" max="1331" width="11.5703125" style="155" customWidth="1"/>
    <col min="1332" max="1332" width="21.85546875" style="155" customWidth="1"/>
    <col min="1333" max="1524" width="11.42578125" style="155"/>
    <col min="1525" max="1525" width="21.85546875" style="155" customWidth="1"/>
    <col min="1526" max="1526" width="13.85546875" style="155" customWidth="1"/>
    <col min="1527" max="1527" width="38.7109375" style="155" customWidth="1"/>
    <col min="1528" max="1528" width="3" style="155" bestFit="1" customWidth="1"/>
    <col min="1529" max="1529" width="32.28515625" style="155" customWidth="1"/>
    <col min="1530" max="1530" width="46.28515625" style="155" customWidth="1"/>
    <col min="1531" max="1531" width="19" style="155" customWidth="1"/>
    <col min="1532" max="1532" width="0" style="1" hidden="1" customWidth="1"/>
    <col min="1533" max="1533" width="17.7109375" style="155" customWidth="1"/>
    <col min="1534" max="1534" width="0" style="1" hidden="1" customWidth="1"/>
    <col min="1535" max="1535" width="22.28515625" style="155" customWidth="1"/>
    <col min="1536" max="1536" width="5.28515625" style="155" customWidth="1"/>
    <col min="1537" max="1537" width="36.28515625" style="155" customWidth="1"/>
    <col min="1538" max="1538" width="5.7109375" style="155" customWidth="1"/>
    <col min="1539" max="1539" width="0" style="1" hidden="1" customWidth="1"/>
    <col min="1540" max="1540" width="20.7109375" style="155" customWidth="1"/>
    <col min="1541" max="1541" width="4.85546875" style="155" customWidth="1"/>
    <col min="1542" max="1542" width="0" style="1" hidden="1" customWidth="1"/>
    <col min="1543" max="1543" width="24.7109375" style="155" customWidth="1"/>
    <col min="1544" max="1544" width="12.28515625" style="155" customWidth="1"/>
    <col min="1545" max="1545" width="0" style="1" hidden="1" customWidth="1"/>
    <col min="1546" max="1546" width="3.42578125" style="155" customWidth="1"/>
    <col min="1547" max="1547" width="0" style="1" hidden="1" customWidth="1"/>
    <col min="1548" max="1548" width="17.7109375" style="155" customWidth="1"/>
    <col min="1549" max="1549" width="3.42578125" style="155" customWidth="1"/>
    <col min="1550" max="1550" width="0" style="1" hidden="1" customWidth="1"/>
    <col min="1551" max="1551" width="23.7109375" style="155" customWidth="1"/>
    <col min="1552" max="1552" width="10" style="155" customWidth="1"/>
    <col min="1553" max="1553" width="0" style="1" hidden="1" customWidth="1"/>
    <col min="1554" max="1555" width="14.7109375" style="155" customWidth="1"/>
    <col min="1556" max="1556" width="12.85546875" style="155" customWidth="1"/>
    <col min="1557" max="1557" width="3.28515625" style="155" customWidth="1"/>
    <col min="1558" max="1558" width="30.28515625" style="155" customWidth="1"/>
    <col min="1559" max="1559" width="5" style="155" customWidth="1"/>
    <col min="1560" max="1560" width="0" style="1" hidden="1" customWidth="1"/>
    <col min="1561" max="1561" width="14.28515625" style="155" customWidth="1"/>
    <col min="1562" max="1562" width="5.7109375" style="155" customWidth="1"/>
    <col min="1563" max="1563" width="0" style="1" hidden="1" customWidth="1"/>
    <col min="1564" max="1564" width="17.28515625" style="155" customWidth="1"/>
    <col min="1565" max="1565" width="12.7109375" style="155" customWidth="1"/>
    <col min="1566" max="1566" width="0" style="1" hidden="1" customWidth="1"/>
    <col min="1567" max="1567" width="5.28515625" style="155" customWidth="1"/>
    <col min="1568" max="1568" width="0" style="1" hidden="1" customWidth="1"/>
    <col min="1569" max="1569" width="17" style="155" customWidth="1"/>
    <col min="1570" max="1570" width="6.28515625" style="155" customWidth="1"/>
    <col min="1571" max="1571" width="0" style="1" hidden="1" customWidth="1"/>
    <col min="1572" max="1572" width="14.28515625" style="155" customWidth="1"/>
    <col min="1573" max="1573" width="7.5703125" style="155" customWidth="1"/>
    <col min="1574" max="1574" width="0" style="1" hidden="1" customWidth="1"/>
    <col min="1575" max="1576" width="14.28515625" style="155" customWidth="1"/>
    <col min="1577" max="1577" width="20.85546875" style="155" customWidth="1"/>
    <col min="1578" max="1578" width="14.42578125" style="155" customWidth="1"/>
    <col min="1579" max="1579" width="15" style="155" customWidth="1"/>
    <col min="1580" max="1580" width="2.7109375" style="155" customWidth="1"/>
    <col min="1581" max="1581" width="11.7109375" style="155" customWidth="1"/>
    <col min="1582" max="1582" width="11.5703125" style="155" customWidth="1"/>
    <col min="1583" max="1583" width="2.28515625" style="155" customWidth="1"/>
    <col min="1584" max="1584" width="41" style="155" customWidth="1"/>
    <col min="1585" max="1585" width="14.28515625" style="155" customWidth="1"/>
    <col min="1586" max="1587" width="11.5703125" style="155" customWidth="1"/>
    <col min="1588" max="1588" width="21.85546875" style="155" customWidth="1"/>
    <col min="1589" max="1780" width="11.42578125" style="155"/>
    <col min="1781" max="1781" width="21.85546875" style="155" customWidth="1"/>
    <col min="1782" max="1782" width="13.85546875" style="155" customWidth="1"/>
    <col min="1783" max="1783" width="38.7109375" style="155" customWidth="1"/>
    <col min="1784" max="1784" width="3" style="155" bestFit="1" customWidth="1"/>
    <col min="1785" max="1785" width="32.28515625" style="155" customWidth="1"/>
    <col min="1786" max="1786" width="46.28515625" style="155" customWidth="1"/>
    <col min="1787" max="1787" width="19" style="155" customWidth="1"/>
    <col min="1788" max="1788" width="0" style="1" hidden="1" customWidth="1"/>
    <col min="1789" max="1789" width="17.7109375" style="155" customWidth="1"/>
    <col min="1790" max="1790" width="0" style="1" hidden="1" customWidth="1"/>
    <col min="1791" max="1791" width="22.28515625" style="155" customWidth="1"/>
    <col min="1792" max="1792" width="5.28515625" style="155" customWidth="1"/>
    <col min="1793" max="1793" width="36.28515625" style="155" customWidth="1"/>
    <col min="1794" max="1794" width="5.7109375" style="155" customWidth="1"/>
    <col min="1795" max="1795" width="0" style="1" hidden="1" customWidth="1"/>
    <col min="1796" max="1796" width="20.7109375" style="155" customWidth="1"/>
    <col min="1797" max="1797" width="4.85546875" style="155" customWidth="1"/>
    <col min="1798" max="1798" width="0" style="1" hidden="1" customWidth="1"/>
    <col min="1799" max="1799" width="24.7109375" style="155" customWidth="1"/>
    <col min="1800" max="1800" width="12.28515625" style="155" customWidth="1"/>
    <col min="1801" max="1801" width="0" style="1" hidden="1" customWidth="1"/>
    <col min="1802" max="1802" width="3.42578125" style="155" customWidth="1"/>
    <col min="1803" max="1803" width="0" style="1" hidden="1" customWidth="1"/>
    <col min="1804" max="1804" width="17.7109375" style="155" customWidth="1"/>
    <col min="1805" max="1805" width="3.42578125" style="155" customWidth="1"/>
    <col min="1806" max="1806" width="0" style="1" hidden="1" customWidth="1"/>
    <col min="1807" max="1807" width="23.7109375" style="155" customWidth="1"/>
    <col min="1808" max="1808" width="10" style="155" customWidth="1"/>
    <col min="1809" max="1809" width="0" style="1" hidden="1" customWidth="1"/>
    <col min="1810" max="1811" width="14.7109375" style="155" customWidth="1"/>
    <col min="1812" max="1812" width="12.85546875" style="155" customWidth="1"/>
    <col min="1813" max="1813" width="3.28515625" style="155" customWidth="1"/>
    <col min="1814" max="1814" width="30.28515625" style="155" customWidth="1"/>
    <col min="1815" max="1815" width="5" style="155" customWidth="1"/>
    <col min="1816" max="1816" width="0" style="1" hidden="1" customWidth="1"/>
    <col min="1817" max="1817" width="14.28515625" style="155" customWidth="1"/>
    <col min="1818" max="1818" width="5.7109375" style="155" customWidth="1"/>
    <col min="1819" max="1819" width="0" style="1" hidden="1" customWidth="1"/>
    <col min="1820" max="1820" width="17.28515625" style="155" customWidth="1"/>
    <col min="1821" max="1821" width="12.7109375" style="155" customWidth="1"/>
    <col min="1822" max="1822" width="0" style="1" hidden="1" customWidth="1"/>
    <col min="1823" max="1823" width="5.28515625" style="155" customWidth="1"/>
    <col min="1824" max="1824" width="0" style="1" hidden="1" customWidth="1"/>
    <col min="1825" max="1825" width="17" style="155" customWidth="1"/>
    <col min="1826" max="1826" width="6.28515625" style="155" customWidth="1"/>
    <col min="1827" max="1827" width="0" style="1" hidden="1" customWidth="1"/>
    <col min="1828" max="1828" width="14.28515625" style="155" customWidth="1"/>
    <col min="1829" max="1829" width="7.5703125" style="155" customWidth="1"/>
    <col min="1830" max="1830" width="0" style="1" hidden="1" customWidth="1"/>
    <col min="1831" max="1832" width="14.28515625" style="155" customWidth="1"/>
    <col min="1833" max="1833" width="20.85546875" style="155" customWidth="1"/>
    <col min="1834" max="1834" width="14.42578125" style="155" customWidth="1"/>
    <col min="1835" max="1835" width="15" style="155" customWidth="1"/>
    <col min="1836" max="1836" width="2.7109375" style="155" customWidth="1"/>
    <col min="1837" max="1837" width="11.7109375" style="155" customWidth="1"/>
    <col min="1838" max="1838" width="11.5703125" style="155" customWidth="1"/>
    <col min="1839" max="1839" width="2.28515625" style="155" customWidth="1"/>
    <col min="1840" max="1840" width="41" style="155" customWidth="1"/>
    <col min="1841" max="1841" width="14.28515625" style="155" customWidth="1"/>
    <col min="1842" max="1843" width="11.5703125" style="155" customWidth="1"/>
    <col min="1844" max="1844" width="21.85546875" style="155" customWidth="1"/>
    <col min="1845" max="2036" width="11.42578125" style="155"/>
    <col min="2037" max="2037" width="21.85546875" style="155" customWidth="1"/>
    <col min="2038" max="2038" width="13.85546875" style="155" customWidth="1"/>
    <col min="2039" max="2039" width="38.7109375" style="155" customWidth="1"/>
    <col min="2040" max="2040" width="3" style="155" bestFit="1" customWidth="1"/>
    <col min="2041" max="2041" width="32.28515625" style="155" customWidth="1"/>
    <col min="2042" max="2042" width="46.28515625" style="155" customWidth="1"/>
    <col min="2043" max="2043" width="19" style="155" customWidth="1"/>
    <col min="2044" max="2044" width="0" style="1" hidden="1" customWidth="1"/>
    <col min="2045" max="2045" width="17.7109375" style="155" customWidth="1"/>
    <col min="2046" max="2046" width="0" style="1" hidden="1" customWidth="1"/>
    <col min="2047" max="2047" width="22.28515625" style="155" customWidth="1"/>
    <col min="2048" max="2048" width="5.28515625" style="155" customWidth="1"/>
    <col min="2049" max="2049" width="36.28515625" style="155" customWidth="1"/>
    <col min="2050" max="2050" width="5.7109375" style="155" customWidth="1"/>
    <col min="2051" max="2051" width="0" style="1" hidden="1" customWidth="1"/>
    <col min="2052" max="2052" width="20.7109375" style="155" customWidth="1"/>
    <col min="2053" max="2053" width="4.85546875" style="155" customWidth="1"/>
    <col min="2054" max="2054" width="0" style="1" hidden="1" customWidth="1"/>
    <col min="2055" max="2055" width="24.7109375" style="155" customWidth="1"/>
    <col min="2056" max="2056" width="12.28515625" style="155" customWidth="1"/>
    <col min="2057" max="2057" width="0" style="1" hidden="1" customWidth="1"/>
    <col min="2058" max="2058" width="3.42578125" style="155" customWidth="1"/>
    <col min="2059" max="2059" width="0" style="1" hidden="1" customWidth="1"/>
    <col min="2060" max="2060" width="17.7109375" style="155" customWidth="1"/>
    <col min="2061" max="2061" width="3.42578125" style="155" customWidth="1"/>
    <col min="2062" max="2062" width="0" style="1" hidden="1" customWidth="1"/>
    <col min="2063" max="2063" width="23.7109375" style="155" customWidth="1"/>
    <col min="2064" max="2064" width="10" style="155" customWidth="1"/>
    <col min="2065" max="2065" width="0" style="1" hidden="1" customWidth="1"/>
    <col min="2066" max="2067" width="14.7109375" style="155" customWidth="1"/>
    <col min="2068" max="2068" width="12.85546875" style="155" customWidth="1"/>
    <col min="2069" max="2069" width="3.28515625" style="155" customWidth="1"/>
    <col min="2070" max="2070" width="30.28515625" style="155" customWidth="1"/>
    <col min="2071" max="2071" width="5" style="155" customWidth="1"/>
    <col min="2072" max="2072" width="0" style="1" hidden="1" customWidth="1"/>
    <col min="2073" max="2073" width="14.28515625" style="155" customWidth="1"/>
    <col min="2074" max="2074" width="5.7109375" style="155" customWidth="1"/>
    <col min="2075" max="2075" width="0" style="1" hidden="1" customWidth="1"/>
    <col min="2076" max="2076" width="17.28515625" style="155" customWidth="1"/>
    <col min="2077" max="2077" width="12.7109375" style="155" customWidth="1"/>
    <col min="2078" max="2078" width="0" style="1" hidden="1" customWidth="1"/>
    <col min="2079" max="2079" width="5.28515625" style="155" customWidth="1"/>
    <col min="2080" max="2080" width="0" style="1" hidden="1" customWidth="1"/>
    <col min="2081" max="2081" width="17" style="155" customWidth="1"/>
    <col min="2082" max="2082" width="6.28515625" style="155" customWidth="1"/>
    <col min="2083" max="2083" width="0" style="1" hidden="1" customWidth="1"/>
    <col min="2084" max="2084" width="14.28515625" style="155" customWidth="1"/>
    <col min="2085" max="2085" width="7.5703125" style="155" customWidth="1"/>
    <col min="2086" max="2086" width="0" style="1" hidden="1" customWidth="1"/>
    <col min="2087" max="2088" width="14.28515625" style="155" customWidth="1"/>
    <col min="2089" max="2089" width="20.85546875" style="155" customWidth="1"/>
    <col min="2090" max="2090" width="14.42578125" style="155" customWidth="1"/>
    <col min="2091" max="2091" width="15" style="155" customWidth="1"/>
    <col min="2092" max="2092" width="2.7109375" style="155" customWidth="1"/>
    <col min="2093" max="2093" width="11.7109375" style="155" customWidth="1"/>
    <col min="2094" max="2094" width="11.5703125" style="155" customWidth="1"/>
    <col min="2095" max="2095" width="2.28515625" style="155" customWidth="1"/>
    <col min="2096" max="2096" width="41" style="155" customWidth="1"/>
    <col min="2097" max="2097" width="14.28515625" style="155" customWidth="1"/>
    <col min="2098" max="2099" width="11.5703125" style="155" customWidth="1"/>
    <col min="2100" max="2100" width="21.85546875" style="155" customWidth="1"/>
    <col min="2101" max="2292" width="11.42578125" style="155"/>
    <col min="2293" max="2293" width="21.85546875" style="155" customWidth="1"/>
    <col min="2294" max="2294" width="13.85546875" style="155" customWidth="1"/>
    <col min="2295" max="2295" width="38.7109375" style="155" customWidth="1"/>
    <col min="2296" max="2296" width="3" style="155" bestFit="1" customWidth="1"/>
    <col min="2297" max="2297" width="32.28515625" style="155" customWidth="1"/>
    <col min="2298" max="2298" width="46.28515625" style="155" customWidth="1"/>
    <col min="2299" max="2299" width="19" style="155" customWidth="1"/>
    <col min="2300" max="2300" width="0" style="1" hidden="1" customWidth="1"/>
    <col min="2301" max="2301" width="17.7109375" style="155" customWidth="1"/>
    <col min="2302" max="2302" width="0" style="1" hidden="1" customWidth="1"/>
    <col min="2303" max="2303" width="22.28515625" style="155" customWidth="1"/>
    <col min="2304" max="2304" width="5.28515625" style="155" customWidth="1"/>
    <col min="2305" max="2305" width="36.28515625" style="155" customWidth="1"/>
    <col min="2306" max="2306" width="5.7109375" style="155" customWidth="1"/>
    <col min="2307" max="2307" width="0" style="1" hidden="1" customWidth="1"/>
    <col min="2308" max="2308" width="20.7109375" style="155" customWidth="1"/>
    <col min="2309" max="2309" width="4.85546875" style="155" customWidth="1"/>
    <col min="2310" max="2310" width="0" style="1" hidden="1" customWidth="1"/>
    <col min="2311" max="2311" width="24.7109375" style="155" customWidth="1"/>
    <col min="2312" max="2312" width="12.28515625" style="155" customWidth="1"/>
    <col min="2313" max="2313" width="0" style="1" hidden="1" customWidth="1"/>
    <col min="2314" max="2314" width="3.42578125" style="155" customWidth="1"/>
    <col min="2315" max="2315" width="0" style="1" hidden="1" customWidth="1"/>
    <col min="2316" max="2316" width="17.7109375" style="155" customWidth="1"/>
    <col min="2317" max="2317" width="3.42578125" style="155" customWidth="1"/>
    <col min="2318" max="2318" width="0" style="1" hidden="1" customWidth="1"/>
    <col min="2319" max="2319" width="23.7109375" style="155" customWidth="1"/>
    <col min="2320" max="2320" width="10" style="155" customWidth="1"/>
    <col min="2321" max="2321" width="0" style="1" hidden="1" customWidth="1"/>
    <col min="2322" max="2323" width="14.7109375" style="155" customWidth="1"/>
    <col min="2324" max="2324" width="12.85546875" style="155" customWidth="1"/>
    <col min="2325" max="2325" width="3.28515625" style="155" customWidth="1"/>
    <col min="2326" max="2326" width="30.28515625" style="155" customWidth="1"/>
    <col min="2327" max="2327" width="5" style="155" customWidth="1"/>
    <col min="2328" max="2328" width="0" style="1" hidden="1" customWidth="1"/>
    <col min="2329" max="2329" width="14.28515625" style="155" customWidth="1"/>
    <col min="2330" max="2330" width="5.7109375" style="155" customWidth="1"/>
    <col min="2331" max="2331" width="0" style="1" hidden="1" customWidth="1"/>
    <col min="2332" max="2332" width="17.28515625" style="155" customWidth="1"/>
    <col min="2333" max="2333" width="12.7109375" style="155" customWidth="1"/>
    <col min="2334" max="2334" width="0" style="1" hidden="1" customWidth="1"/>
    <col min="2335" max="2335" width="5.28515625" style="155" customWidth="1"/>
    <col min="2336" max="2336" width="0" style="1" hidden="1" customWidth="1"/>
    <col min="2337" max="2337" width="17" style="155" customWidth="1"/>
    <col min="2338" max="2338" width="6.28515625" style="155" customWidth="1"/>
    <col min="2339" max="2339" width="0" style="1" hidden="1" customWidth="1"/>
    <col min="2340" max="2340" width="14.28515625" style="155" customWidth="1"/>
    <col min="2341" max="2341" width="7.5703125" style="155" customWidth="1"/>
    <col min="2342" max="2342" width="0" style="1" hidden="1" customWidth="1"/>
    <col min="2343" max="2344" width="14.28515625" style="155" customWidth="1"/>
    <col min="2345" max="2345" width="20.85546875" style="155" customWidth="1"/>
    <col min="2346" max="2346" width="14.42578125" style="155" customWidth="1"/>
    <col min="2347" max="2347" width="15" style="155" customWidth="1"/>
    <col min="2348" max="2348" width="2.7109375" style="155" customWidth="1"/>
    <col min="2349" max="2349" width="11.7109375" style="155" customWidth="1"/>
    <col min="2350" max="2350" width="11.5703125" style="155" customWidth="1"/>
    <col min="2351" max="2351" width="2.28515625" style="155" customWidth="1"/>
    <col min="2352" max="2352" width="41" style="155" customWidth="1"/>
    <col min="2353" max="2353" width="14.28515625" style="155" customWidth="1"/>
    <col min="2354" max="2355" width="11.5703125" style="155" customWidth="1"/>
    <col min="2356" max="2356" width="21.85546875" style="155" customWidth="1"/>
    <col min="2357" max="2548" width="11.42578125" style="155"/>
    <col min="2549" max="2549" width="21.85546875" style="155" customWidth="1"/>
    <col min="2550" max="2550" width="13.85546875" style="155" customWidth="1"/>
    <col min="2551" max="2551" width="38.7109375" style="155" customWidth="1"/>
    <col min="2552" max="2552" width="3" style="155" bestFit="1" customWidth="1"/>
    <col min="2553" max="2553" width="32.28515625" style="155" customWidth="1"/>
    <col min="2554" max="2554" width="46.28515625" style="155" customWidth="1"/>
    <col min="2555" max="2555" width="19" style="155" customWidth="1"/>
    <col min="2556" max="2556" width="0" style="1" hidden="1" customWidth="1"/>
    <col min="2557" max="2557" width="17.7109375" style="155" customWidth="1"/>
    <col min="2558" max="2558" width="0" style="1" hidden="1" customWidth="1"/>
    <col min="2559" max="2559" width="22.28515625" style="155" customWidth="1"/>
    <col min="2560" max="2560" width="5.28515625" style="155" customWidth="1"/>
    <col min="2561" max="2561" width="36.28515625" style="155" customWidth="1"/>
    <col min="2562" max="2562" width="5.7109375" style="155" customWidth="1"/>
    <col min="2563" max="2563" width="0" style="1" hidden="1" customWidth="1"/>
    <col min="2564" max="2564" width="20.7109375" style="155" customWidth="1"/>
    <col min="2565" max="2565" width="4.85546875" style="155" customWidth="1"/>
    <col min="2566" max="2566" width="0" style="1" hidden="1" customWidth="1"/>
    <col min="2567" max="2567" width="24.7109375" style="155" customWidth="1"/>
    <col min="2568" max="2568" width="12.28515625" style="155" customWidth="1"/>
    <col min="2569" max="2569" width="0" style="1" hidden="1" customWidth="1"/>
    <col min="2570" max="2570" width="3.42578125" style="155" customWidth="1"/>
    <col min="2571" max="2571" width="0" style="1" hidden="1" customWidth="1"/>
    <col min="2572" max="2572" width="17.7109375" style="155" customWidth="1"/>
    <col min="2573" max="2573" width="3.42578125" style="155" customWidth="1"/>
    <col min="2574" max="2574" width="0" style="1" hidden="1" customWidth="1"/>
    <col min="2575" max="2575" width="23.7109375" style="155" customWidth="1"/>
    <col min="2576" max="2576" width="10" style="155" customWidth="1"/>
    <col min="2577" max="2577" width="0" style="1" hidden="1" customWidth="1"/>
    <col min="2578" max="2579" width="14.7109375" style="155" customWidth="1"/>
    <col min="2580" max="2580" width="12.85546875" style="155" customWidth="1"/>
    <col min="2581" max="2581" width="3.28515625" style="155" customWidth="1"/>
    <col min="2582" max="2582" width="30.28515625" style="155" customWidth="1"/>
    <col min="2583" max="2583" width="5" style="155" customWidth="1"/>
    <col min="2584" max="2584" width="0" style="1" hidden="1" customWidth="1"/>
    <col min="2585" max="2585" width="14.28515625" style="155" customWidth="1"/>
    <col min="2586" max="2586" width="5.7109375" style="155" customWidth="1"/>
    <col min="2587" max="2587" width="0" style="1" hidden="1" customWidth="1"/>
    <col min="2588" max="2588" width="17.28515625" style="155" customWidth="1"/>
    <col min="2589" max="2589" width="12.7109375" style="155" customWidth="1"/>
    <col min="2590" max="2590" width="0" style="1" hidden="1" customWidth="1"/>
    <col min="2591" max="2591" width="5.28515625" style="155" customWidth="1"/>
    <col min="2592" max="2592" width="0" style="1" hidden="1" customWidth="1"/>
    <col min="2593" max="2593" width="17" style="155" customWidth="1"/>
    <col min="2594" max="2594" width="6.28515625" style="155" customWidth="1"/>
    <col min="2595" max="2595" width="0" style="1" hidden="1" customWidth="1"/>
    <col min="2596" max="2596" width="14.28515625" style="155" customWidth="1"/>
    <col min="2597" max="2597" width="7.5703125" style="155" customWidth="1"/>
    <col min="2598" max="2598" width="0" style="1" hidden="1" customWidth="1"/>
    <col min="2599" max="2600" width="14.28515625" style="155" customWidth="1"/>
    <col min="2601" max="2601" width="20.85546875" style="155" customWidth="1"/>
    <col min="2602" max="2602" width="14.42578125" style="155" customWidth="1"/>
    <col min="2603" max="2603" width="15" style="155" customWidth="1"/>
    <col min="2604" max="2604" width="2.7109375" style="155" customWidth="1"/>
    <col min="2605" max="2605" width="11.7109375" style="155" customWidth="1"/>
    <col min="2606" max="2606" width="11.5703125" style="155" customWidth="1"/>
    <col min="2607" max="2607" width="2.28515625" style="155" customWidth="1"/>
    <col min="2608" max="2608" width="41" style="155" customWidth="1"/>
    <col min="2609" max="2609" width="14.28515625" style="155" customWidth="1"/>
    <col min="2610" max="2611" width="11.5703125" style="155" customWidth="1"/>
    <col min="2612" max="2612" width="21.85546875" style="155" customWidth="1"/>
    <col min="2613" max="2804" width="11.42578125" style="155"/>
    <col min="2805" max="2805" width="21.85546875" style="155" customWidth="1"/>
    <col min="2806" max="2806" width="13.85546875" style="155" customWidth="1"/>
    <col min="2807" max="2807" width="38.7109375" style="155" customWidth="1"/>
    <col min="2808" max="2808" width="3" style="155" bestFit="1" customWidth="1"/>
    <col min="2809" max="2809" width="32.28515625" style="155" customWidth="1"/>
    <col min="2810" max="2810" width="46.28515625" style="155" customWidth="1"/>
    <col min="2811" max="2811" width="19" style="155" customWidth="1"/>
    <col min="2812" max="2812" width="0" style="1" hidden="1" customWidth="1"/>
    <col min="2813" max="2813" width="17.7109375" style="155" customWidth="1"/>
    <col min="2814" max="2814" width="0" style="1" hidden="1" customWidth="1"/>
    <col min="2815" max="2815" width="22.28515625" style="155" customWidth="1"/>
    <col min="2816" max="2816" width="5.28515625" style="155" customWidth="1"/>
    <col min="2817" max="2817" width="36.28515625" style="155" customWidth="1"/>
    <col min="2818" max="2818" width="5.7109375" style="155" customWidth="1"/>
    <col min="2819" max="2819" width="0" style="1" hidden="1" customWidth="1"/>
    <col min="2820" max="2820" width="20.7109375" style="155" customWidth="1"/>
    <col min="2821" max="2821" width="4.85546875" style="155" customWidth="1"/>
    <col min="2822" max="2822" width="0" style="1" hidden="1" customWidth="1"/>
    <col min="2823" max="2823" width="24.7109375" style="155" customWidth="1"/>
    <col min="2824" max="2824" width="12.28515625" style="155" customWidth="1"/>
    <col min="2825" max="2825" width="0" style="1" hidden="1" customWidth="1"/>
    <col min="2826" max="2826" width="3.42578125" style="155" customWidth="1"/>
    <col min="2827" max="2827" width="0" style="1" hidden="1" customWidth="1"/>
    <col min="2828" max="2828" width="17.7109375" style="155" customWidth="1"/>
    <col min="2829" max="2829" width="3.42578125" style="155" customWidth="1"/>
    <col min="2830" max="2830" width="0" style="1" hidden="1" customWidth="1"/>
    <col min="2831" max="2831" width="23.7109375" style="155" customWidth="1"/>
    <col min="2832" max="2832" width="10" style="155" customWidth="1"/>
    <col min="2833" max="2833" width="0" style="1" hidden="1" customWidth="1"/>
    <col min="2834" max="2835" width="14.7109375" style="155" customWidth="1"/>
    <col min="2836" max="2836" width="12.85546875" style="155" customWidth="1"/>
    <col min="2837" max="2837" width="3.28515625" style="155" customWidth="1"/>
    <col min="2838" max="2838" width="30.28515625" style="155" customWidth="1"/>
    <col min="2839" max="2839" width="5" style="155" customWidth="1"/>
    <col min="2840" max="2840" width="0" style="1" hidden="1" customWidth="1"/>
    <col min="2841" max="2841" width="14.28515625" style="155" customWidth="1"/>
    <col min="2842" max="2842" width="5.7109375" style="155" customWidth="1"/>
    <col min="2843" max="2843" width="0" style="1" hidden="1" customWidth="1"/>
    <col min="2844" max="2844" width="17.28515625" style="155" customWidth="1"/>
    <col min="2845" max="2845" width="12.7109375" style="155" customWidth="1"/>
    <col min="2846" max="2846" width="0" style="1" hidden="1" customWidth="1"/>
    <col min="2847" max="2847" width="5.28515625" style="155" customWidth="1"/>
    <col min="2848" max="2848" width="0" style="1" hidden="1" customWidth="1"/>
    <col min="2849" max="2849" width="17" style="155" customWidth="1"/>
    <col min="2850" max="2850" width="6.28515625" style="155" customWidth="1"/>
    <col min="2851" max="2851" width="0" style="1" hidden="1" customWidth="1"/>
    <col min="2852" max="2852" width="14.28515625" style="155" customWidth="1"/>
    <col min="2853" max="2853" width="7.5703125" style="155" customWidth="1"/>
    <col min="2854" max="2854" width="0" style="1" hidden="1" customWidth="1"/>
    <col min="2855" max="2856" width="14.28515625" style="155" customWidth="1"/>
    <col min="2857" max="2857" width="20.85546875" style="155" customWidth="1"/>
    <col min="2858" max="2858" width="14.42578125" style="155" customWidth="1"/>
    <col min="2859" max="2859" width="15" style="155" customWidth="1"/>
    <col min="2860" max="2860" width="2.7109375" style="155" customWidth="1"/>
    <col min="2861" max="2861" width="11.7109375" style="155" customWidth="1"/>
    <col min="2862" max="2862" width="11.5703125" style="155" customWidth="1"/>
    <col min="2863" max="2863" width="2.28515625" style="155" customWidth="1"/>
    <col min="2864" max="2864" width="41" style="155" customWidth="1"/>
    <col min="2865" max="2865" width="14.28515625" style="155" customWidth="1"/>
    <col min="2866" max="2867" width="11.5703125" style="155" customWidth="1"/>
    <col min="2868" max="2868" width="21.85546875" style="155" customWidth="1"/>
    <col min="2869" max="3060" width="11.42578125" style="155"/>
    <col min="3061" max="3061" width="21.85546875" style="155" customWidth="1"/>
    <col min="3062" max="3062" width="13.85546875" style="155" customWidth="1"/>
    <col min="3063" max="3063" width="38.7109375" style="155" customWidth="1"/>
    <col min="3064" max="3064" width="3" style="155" bestFit="1" customWidth="1"/>
    <col min="3065" max="3065" width="32.28515625" style="155" customWidth="1"/>
    <col min="3066" max="3066" width="46.28515625" style="155" customWidth="1"/>
    <col min="3067" max="3067" width="19" style="155" customWidth="1"/>
    <col min="3068" max="3068" width="0" style="1" hidden="1" customWidth="1"/>
    <col min="3069" max="3069" width="17.7109375" style="155" customWidth="1"/>
    <col min="3070" max="3070" width="0" style="1" hidden="1" customWidth="1"/>
    <col min="3071" max="3071" width="22.28515625" style="155" customWidth="1"/>
    <col min="3072" max="3072" width="5.28515625" style="155" customWidth="1"/>
    <col min="3073" max="3073" width="36.28515625" style="155" customWidth="1"/>
    <col min="3074" max="3074" width="5.7109375" style="155" customWidth="1"/>
    <col min="3075" max="3075" width="0" style="1" hidden="1" customWidth="1"/>
    <col min="3076" max="3076" width="20.7109375" style="155" customWidth="1"/>
    <col min="3077" max="3077" width="4.85546875" style="155" customWidth="1"/>
    <col min="3078" max="3078" width="0" style="1" hidden="1" customWidth="1"/>
    <col min="3079" max="3079" width="24.7109375" style="155" customWidth="1"/>
    <col min="3080" max="3080" width="12.28515625" style="155" customWidth="1"/>
    <col min="3081" max="3081" width="0" style="1" hidden="1" customWidth="1"/>
    <col min="3082" max="3082" width="3.42578125" style="155" customWidth="1"/>
    <col min="3083" max="3083" width="0" style="1" hidden="1" customWidth="1"/>
    <col min="3084" max="3084" width="17.7109375" style="155" customWidth="1"/>
    <col min="3085" max="3085" width="3.42578125" style="155" customWidth="1"/>
    <col min="3086" max="3086" width="0" style="1" hidden="1" customWidth="1"/>
    <col min="3087" max="3087" width="23.7109375" style="155" customWidth="1"/>
    <col min="3088" max="3088" width="10" style="155" customWidth="1"/>
    <col min="3089" max="3089" width="0" style="1" hidden="1" customWidth="1"/>
    <col min="3090" max="3091" width="14.7109375" style="155" customWidth="1"/>
    <col min="3092" max="3092" width="12.85546875" style="155" customWidth="1"/>
    <col min="3093" max="3093" width="3.28515625" style="155" customWidth="1"/>
    <col min="3094" max="3094" width="30.28515625" style="155" customWidth="1"/>
    <col min="3095" max="3095" width="5" style="155" customWidth="1"/>
    <col min="3096" max="3096" width="0" style="1" hidden="1" customWidth="1"/>
    <col min="3097" max="3097" width="14.28515625" style="155" customWidth="1"/>
    <col min="3098" max="3098" width="5.7109375" style="155" customWidth="1"/>
    <col min="3099" max="3099" width="0" style="1" hidden="1" customWidth="1"/>
    <col min="3100" max="3100" width="17.28515625" style="155" customWidth="1"/>
    <col min="3101" max="3101" width="12.7109375" style="155" customWidth="1"/>
    <col min="3102" max="3102" width="0" style="1" hidden="1" customWidth="1"/>
    <col min="3103" max="3103" width="5.28515625" style="155" customWidth="1"/>
    <col min="3104" max="3104" width="0" style="1" hidden="1" customWidth="1"/>
    <col min="3105" max="3105" width="17" style="155" customWidth="1"/>
    <col min="3106" max="3106" width="6.28515625" style="155" customWidth="1"/>
    <col min="3107" max="3107" width="0" style="1" hidden="1" customWidth="1"/>
    <col min="3108" max="3108" width="14.28515625" style="155" customWidth="1"/>
    <col min="3109" max="3109" width="7.5703125" style="155" customWidth="1"/>
    <col min="3110" max="3110" width="0" style="1" hidden="1" customWidth="1"/>
    <col min="3111" max="3112" width="14.28515625" style="155" customWidth="1"/>
    <col min="3113" max="3113" width="20.85546875" style="155" customWidth="1"/>
    <col min="3114" max="3114" width="14.42578125" style="155" customWidth="1"/>
    <col min="3115" max="3115" width="15" style="155" customWidth="1"/>
    <col min="3116" max="3116" width="2.7109375" style="155" customWidth="1"/>
    <col min="3117" max="3117" width="11.7109375" style="155" customWidth="1"/>
    <col min="3118" max="3118" width="11.5703125" style="155" customWidth="1"/>
    <col min="3119" max="3119" width="2.28515625" style="155" customWidth="1"/>
    <col min="3120" max="3120" width="41" style="155" customWidth="1"/>
    <col min="3121" max="3121" width="14.28515625" style="155" customWidth="1"/>
    <col min="3122" max="3123" width="11.5703125" style="155" customWidth="1"/>
    <col min="3124" max="3124" width="21.85546875" style="155" customWidth="1"/>
    <col min="3125" max="3316" width="11.42578125" style="155"/>
    <col min="3317" max="3317" width="21.85546875" style="155" customWidth="1"/>
    <col min="3318" max="3318" width="13.85546875" style="155" customWidth="1"/>
    <col min="3319" max="3319" width="38.7109375" style="155" customWidth="1"/>
    <col min="3320" max="3320" width="3" style="155" bestFit="1" customWidth="1"/>
    <col min="3321" max="3321" width="32.28515625" style="155" customWidth="1"/>
    <col min="3322" max="3322" width="46.28515625" style="155" customWidth="1"/>
    <col min="3323" max="3323" width="19" style="155" customWidth="1"/>
    <col min="3324" max="3324" width="0" style="1" hidden="1" customWidth="1"/>
    <col min="3325" max="3325" width="17.7109375" style="155" customWidth="1"/>
    <col min="3326" max="3326" width="0" style="1" hidden="1" customWidth="1"/>
    <col min="3327" max="3327" width="22.28515625" style="155" customWidth="1"/>
    <col min="3328" max="3328" width="5.28515625" style="155" customWidth="1"/>
    <col min="3329" max="3329" width="36.28515625" style="155" customWidth="1"/>
    <col min="3330" max="3330" width="5.7109375" style="155" customWidth="1"/>
    <col min="3331" max="3331" width="0" style="1" hidden="1" customWidth="1"/>
    <col min="3332" max="3332" width="20.7109375" style="155" customWidth="1"/>
    <col min="3333" max="3333" width="4.85546875" style="155" customWidth="1"/>
    <col min="3334" max="3334" width="0" style="1" hidden="1" customWidth="1"/>
    <col min="3335" max="3335" width="24.7109375" style="155" customWidth="1"/>
    <col min="3336" max="3336" width="12.28515625" style="155" customWidth="1"/>
    <col min="3337" max="3337" width="0" style="1" hidden="1" customWidth="1"/>
    <col min="3338" max="3338" width="3.42578125" style="155" customWidth="1"/>
    <col min="3339" max="3339" width="0" style="1" hidden="1" customWidth="1"/>
    <col min="3340" max="3340" width="17.7109375" style="155" customWidth="1"/>
    <col min="3341" max="3341" width="3.42578125" style="155" customWidth="1"/>
    <col min="3342" max="3342" width="0" style="1" hidden="1" customWidth="1"/>
    <col min="3343" max="3343" width="23.7109375" style="155" customWidth="1"/>
    <col min="3344" max="3344" width="10" style="155" customWidth="1"/>
    <col min="3345" max="3345" width="0" style="1" hidden="1" customWidth="1"/>
    <col min="3346" max="3347" width="14.7109375" style="155" customWidth="1"/>
    <col min="3348" max="3348" width="12.85546875" style="155" customWidth="1"/>
    <col min="3349" max="3349" width="3.28515625" style="155" customWidth="1"/>
    <col min="3350" max="3350" width="30.28515625" style="155" customWidth="1"/>
    <col min="3351" max="3351" width="5" style="155" customWidth="1"/>
    <col min="3352" max="3352" width="0" style="1" hidden="1" customWidth="1"/>
    <col min="3353" max="3353" width="14.28515625" style="155" customWidth="1"/>
    <col min="3354" max="3354" width="5.7109375" style="155" customWidth="1"/>
    <col min="3355" max="3355" width="0" style="1" hidden="1" customWidth="1"/>
    <col min="3356" max="3356" width="17.28515625" style="155" customWidth="1"/>
    <col min="3357" max="3357" width="12.7109375" style="155" customWidth="1"/>
    <col min="3358" max="3358" width="0" style="1" hidden="1" customWidth="1"/>
    <col min="3359" max="3359" width="5.28515625" style="155" customWidth="1"/>
    <col min="3360" max="3360" width="0" style="1" hidden="1" customWidth="1"/>
    <col min="3361" max="3361" width="17" style="155" customWidth="1"/>
    <col min="3362" max="3362" width="6.28515625" style="155" customWidth="1"/>
    <col min="3363" max="3363" width="0" style="1" hidden="1" customWidth="1"/>
    <col min="3364" max="3364" width="14.28515625" style="155" customWidth="1"/>
    <col min="3365" max="3365" width="7.5703125" style="155" customWidth="1"/>
    <col min="3366" max="3366" width="0" style="1" hidden="1" customWidth="1"/>
    <col min="3367" max="3368" width="14.28515625" style="155" customWidth="1"/>
    <col min="3369" max="3369" width="20.85546875" style="155" customWidth="1"/>
    <col min="3370" max="3370" width="14.42578125" style="155" customWidth="1"/>
    <col min="3371" max="3371" width="15" style="155" customWidth="1"/>
    <col min="3372" max="3372" width="2.7109375" style="155" customWidth="1"/>
    <col min="3373" max="3373" width="11.7109375" style="155" customWidth="1"/>
    <col min="3374" max="3374" width="11.5703125" style="155" customWidth="1"/>
    <col min="3375" max="3375" width="2.28515625" style="155" customWidth="1"/>
    <col min="3376" max="3376" width="41" style="155" customWidth="1"/>
    <col min="3377" max="3377" width="14.28515625" style="155" customWidth="1"/>
    <col min="3378" max="3379" width="11.5703125" style="155" customWidth="1"/>
    <col min="3380" max="3380" width="21.85546875" style="155" customWidth="1"/>
    <col min="3381" max="3572" width="11.42578125" style="155"/>
    <col min="3573" max="3573" width="21.85546875" style="155" customWidth="1"/>
    <col min="3574" max="3574" width="13.85546875" style="155" customWidth="1"/>
    <col min="3575" max="3575" width="38.7109375" style="155" customWidth="1"/>
    <col min="3576" max="3576" width="3" style="155" bestFit="1" customWidth="1"/>
    <col min="3577" max="3577" width="32.28515625" style="155" customWidth="1"/>
    <col min="3578" max="3578" width="46.28515625" style="155" customWidth="1"/>
    <col min="3579" max="3579" width="19" style="155" customWidth="1"/>
    <col min="3580" max="3580" width="0" style="1" hidden="1" customWidth="1"/>
    <col min="3581" max="3581" width="17.7109375" style="155" customWidth="1"/>
    <col min="3582" max="3582" width="0" style="1" hidden="1" customWidth="1"/>
    <col min="3583" max="3583" width="22.28515625" style="155" customWidth="1"/>
    <col min="3584" max="3584" width="5.28515625" style="155" customWidth="1"/>
    <col min="3585" max="3585" width="36.28515625" style="155" customWidth="1"/>
    <col min="3586" max="3586" width="5.7109375" style="155" customWidth="1"/>
    <col min="3587" max="3587" width="0" style="1" hidden="1" customWidth="1"/>
    <col min="3588" max="3588" width="20.7109375" style="155" customWidth="1"/>
    <col min="3589" max="3589" width="4.85546875" style="155" customWidth="1"/>
    <col min="3590" max="3590" width="0" style="1" hidden="1" customWidth="1"/>
    <col min="3591" max="3591" width="24.7109375" style="155" customWidth="1"/>
    <col min="3592" max="3592" width="12.28515625" style="155" customWidth="1"/>
    <col min="3593" max="3593" width="0" style="1" hidden="1" customWidth="1"/>
    <col min="3594" max="3594" width="3.42578125" style="155" customWidth="1"/>
    <col min="3595" max="3595" width="0" style="1" hidden="1" customWidth="1"/>
    <col min="3596" max="3596" width="17.7109375" style="155" customWidth="1"/>
    <col min="3597" max="3597" width="3.42578125" style="155" customWidth="1"/>
    <col min="3598" max="3598" width="0" style="1" hidden="1" customWidth="1"/>
    <col min="3599" max="3599" width="23.7109375" style="155" customWidth="1"/>
    <col min="3600" max="3600" width="10" style="155" customWidth="1"/>
    <col min="3601" max="3601" width="0" style="1" hidden="1" customWidth="1"/>
    <col min="3602" max="3603" width="14.7109375" style="155" customWidth="1"/>
    <col min="3604" max="3604" width="12.85546875" style="155" customWidth="1"/>
    <col min="3605" max="3605" width="3.28515625" style="155" customWidth="1"/>
    <col min="3606" max="3606" width="30.28515625" style="155" customWidth="1"/>
    <col min="3607" max="3607" width="5" style="155" customWidth="1"/>
    <col min="3608" max="3608" width="0" style="1" hidden="1" customWidth="1"/>
    <col min="3609" max="3609" width="14.28515625" style="155" customWidth="1"/>
    <col min="3610" max="3610" width="5.7109375" style="155" customWidth="1"/>
    <col min="3611" max="3611" width="0" style="1" hidden="1" customWidth="1"/>
    <col min="3612" max="3612" width="17.28515625" style="155" customWidth="1"/>
    <col min="3613" max="3613" width="12.7109375" style="155" customWidth="1"/>
    <col min="3614" max="3614" width="0" style="1" hidden="1" customWidth="1"/>
    <col min="3615" max="3615" width="5.28515625" style="155" customWidth="1"/>
    <col min="3616" max="3616" width="0" style="1" hidden="1" customWidth="1"/>
    <col min="3617" max="3617" width="17" style="155" customWidth="1"/>
    <col min="3618" max="3618" width="6.28515625" style="155" customWidth="1"/>
    <col min="3619" max="3619" width="0" style="1" hidden="1" customWidth="1"/>
    <col min="3620" max="3620" width="14.28515625" style="155" customWidth="1"/>
    <col min="3621" max="3621" width="7.5703125" style="155" customWidth="1"/>
    <col min="3622" max="3622" width="0" style="1" hidden="1" customWidth="1"/>
    <col min="3623" max="3624" width="14.28515625" style="155" customWidth="1"/>
    <col min="3625" max="3625" width="20.85546875" style="155" customWidth="1"/>
    <col min="3626" max="3626" width="14.42578125" style="155" customWidth="1"/>
    <col min="3627" max="3627" width="15" style="155" customWidth="1"/>
    <col min="3628" max="3628" width="2.7109375" style="155" customWidth="1"/>
    <col min="3629" max="3629" width="11.7109375" style="155" customWidth="1"/>
    <col min="3630" max="3630" width="11.5703125" style="155" customWidth="1"/>
    <col min="3631" max="3631" width="2.28515625" style="155" customWidth="1"/>
    <col min="3632" max="3632" width="41" style="155" customWidth="1"/>
    <col min="3633" max="3633" width="14.28515625" style="155" customWidth="1"/>
    <col min="3634" max="3635" width="11.5703125" style="155" customWidth="1"/>
    <col min="3636" max="3636" width="21.85546875" style="155" customWidth="1"/>
    <col min="3637" max="3828" width="11.42578125" style="155"/>
    <col min="3829" max="3829" width="21.85546875" style="155" customWidth="1"/>
    <col min="3830" max="3830" width="13.85546875" style="155" customWidth="1"/>
    <col min="3831" max="3831" width="38.7109375" style="155" customWidth="1"/>
    <col min="3832" max="3832" width="3" style="155" bestFit="1" customWidth="1"/>
    <col min="3833" max="3833" width="32.28515625" style="155" customWidth="1"/>
    <col min="3834" max="3834" width="46.28515625" style="155" customWidth="1"/>
    <col min="3835" max="3835" width="19" style="155" customWidth="1"/>
    <col min="3836" max="3836" width="0" style="1" hidden="1" customWidth="1"/>
    <col min="3837" max="3837" width="17.7109375" style="155" customWidth="1"/>
    <col min="3838" max="3838" width="0" style="1" hidden="1" customWidth="1"/>
    <col min="3839" max="3839" width="22.28515625" style="155" customWidth="1"/>
    <col min="3840" max="3840" width="5.28515625" style="155" customWidth="1"/>
    <col min="3841" max="3841" width="36.28515625" style="155" customWidth="1"/>
    <col min="3842" max="3842" width="5.7109375" style="155" customWidth="1"/>
    <col min="3843" max="3843" width="0" style="1" hidden="1" customWidth="1"/>
    <col min="3844" max="3844" width="20.7109375" style="155" customWidth="1"/>
    <col min="3845" max="3845" width="4.85546875" style="155" customWidth="1"/>
    <col min="3846" max="3846" width="0" style="1" hidden="1" customWidth="1"/>
    <col min="3847" max="3847" width="24.7109375" style="155" customWidth="1"/>
    <col min="3848" max="3848" width="12.28515625" style="155" customWidth="1"/>
    <col min="3849" max="3849" width="0" style="1" hidden="1" customWidth="1"/>
    <col min="3850" max="3850" width="3.42578125" style="155" customWidth="1"/>
    <col min="3851" max="3851" width="0" style="1" hidden="1" customWidth="1"/>
    <col min="3852" max="3852" width="17.7109375" style="155" customWidth="1"/>
    <col min="3853" max="3853" width="3.42578125" style="155" customWidth="1"/>
    <col min="3854" max="3854" width="0" style="1" hidden="1" customWidth="1"/>
    <col min="3855" max="3855" width="23.7109375" style="155" customWidth="1"/>
    <col min="3856" max="3856" width="10" style="155" customWidth="1"/>
    <col min="3857" max="3857" width="0" style="1" hidden="1" customWidth="1"/>
    <col min="3858" max="3859" width="14.7109375" style="155" customWidth="1"/>
    <col min="3860" max="3860" width="12.85546875" style="155" customWidth="1"/>
    <col min="3861" max="3861" width="3.28515625" style="155" customWidth="1"/>
    <col min="3862" max="3862" width="30.28515625" style="155" customWidth="1"/>
    <col min="3863" max="3863" width="5" style="155" customWidth="1"/>
    <col min="3864" max="3864" width="0" style="1" hidden="1" customWidth="1"/>
    <col min="3865" max="3865" width="14.28515625" style="155" customWidth="1"/>
    <col min="3866" max="3866" width="5.7109375" style="155" customWidth="1"/>
    <col min="3867" max="3867" width="0" style="1" hidden="1" customWidth="1"/>
    <col min="3868" max="3868" width="17.28515625" style="155" customWidth="1"/>
    <col min="3869" max="3869" width="12.7109375" style="155" customWidth="1"/>
    <col min="3870" max="3870" width="0" style="1" hidden="1" customWidth="1"/>
    <col min="3871" max="3871" width="5.28515625" style="155" customWidth="1"/>
    <col min="3872" max="3872" width="0" style="1" hidden="1" customWidth="1"/>
    <col min="3873" max="3873" width="17" style="155" customWidth="1"/>
    <col min="3874" max="3874" width="6.28515625" style="155" customWidth="1"/>
    <col min="3875" max="3875" width="0" style="1" hidden="1" customWidth="1"/>
    <col min="3876" max="3876" width="14.28515625" style="155" customWidth="1"/>
    <col min="3877" max="3877" width="7.5703125" style="155" customWidth="1"/>
    <col min="3878" max="3878" width="0" style="1" hidden="1" customWidth="1"/>
    <col min="3879" max="3880" width="14.28515625" style="155" customWidth="1"/>
    <col min="3881" max="3881" width="20.85546875" style="155" customWidth="1"/>
    <col min="3882" max="3882" width="14.42578125" style="155" customWidth="1"/>
    <col min="3883" max="3883" width="15" style="155" customWidth="1"/>
    <col min="3884" max="3884" width="2.7109375" style="155" customWidth="1"/>
    <col min="3885" max="3885" width="11.7109375" style="155" customWidth="1"/>
    <col min="3886" max="3886" width="11.5703125" style="155" customWidth="1"/>
    <col min="3887" max="3887" width="2.28515625" style="155" customWidth="1"/>
    <col min="3888" max="3888" width="41" style="155" customWidth="1"/>
    <col min="3889" max="3889" width="14.28515625" style="155" customWidth="1"/>
    <col min="3890" max="3891" width="11.5703125" style="155" customWidth="1"/>
    <col min="3892" max="3892" width="21.85546875" style="155" customWidth="1"/>
    <col min="3893" max="4084" width="11.42578125" style="155"/>
    <col min="4085" max="4085" width="21.85546875" style="155" customWidth="1"/>
    <col min="4086" max="4086" width="13.85546875" style="155" customWidth="1"/>
    <col min="4087" max="4087" width="38.7109375" style="155" customWidth="1"/>
    <col min="4088" max="4088" width="3" style="155" bestFit="1" customWidth="1"/>
    <col min="4089" max="4089" width="32.28515625" style="155" customWidth="1"/>
    <col min="4090" max="4090" width="46.28515625" style="155" customWidth="1"/>
    <col min="4091" max="4091" width="19" style="155" customWidth="1"/>
    <col min="4092" max="4092" width="0" style="1" hidden="1" customWidth="1"/>
    <col min="4093" max="4093" width="17.7109375" style="155" customWidth="1"/>
    <col min="4094" max="4094" width="0" style="1" hidden="1" customWidth="1"/>
    <col min="4095" max="4095" width="22.28515625" style="155" customWidth="1"/>
    <col min="4096" max="4096" width="5.28515625" style="155" customWidth="1"/>
    <col min="4097" max="4097" width="36.28515625" style="155" customWidth="1"/>
    <col min="4098" max="4098" width="5.7109375" style="155" customWidth="1"/>
    <col min="4099" max="4099" width="0" style="1" hidden="1" customWidth="1"/>
    <col min="4100" max="4100" width="20.7109375" style="155" customWidth="1"/>
    <col min="4101" max="4101" width="4.85546875" style="155" customWidth="1"/>
    <col min="4102" max="4102" width="0" style="1" hidden="1" customWidth="1"/>
    <col min="4103" max="4103" width="24.7109375" style="155" customWidth="1"/>
    <col min="4104" max="4104" width="12.28515625" style="155" customWidth="1"/>
    <col min="4105" max="4105" width="0" style="1" hidden="1" customWidth="1"/>
    <col min="4106" max="4106" width="3.42578125" style="155" customWidth="1"/>
    <col min="4107" max="4107" width="0" style="1" hidden="1" customWidth="1"/>
    <col min="4108" max="4108" width="17.7109375" style="155" customWidth="1"/>
    <col min="4109" max="4109" width="3.42578125" style="155" customWidth="1"/>
    <col min="4110" max="4110" width="0" style="1" hidden="1" customWidth="1"/>
    <col min="4111" max="4111" width="23.7109375" style="155" customWidth="1"/>
    <col min="4112" max="4112" width="10" style="155" customWidth="1"/>
    <col min="4113" max="4113" width="0" style="1" hidden="1" customWidth="1"/>
    <col min="4114" max="4115" width="14.7109375" style="155" customWidth="1"/>
    <col min="4116" max="4116" width="12.85546875" style="155" customWidth="1"/>
    <col min="4117" max="4117" width="3.28515625" style="155" customWidth="1"/>
    <col min="4118" max="4118" width="30.28515625" style="155" customWidth="1"/>
    <col min="4119" max="4119" width="5" style="155" customWidth="1"/>
    <col min="4120" max="4120" width="0" style="1" hidden="1" customWidth="1"/>
    <col min="4121" max="4121" width="14.28515625" style="155" customWidth="1"/>
    <col min="4122" max="4122" width="5.7109375" style="155" customWidth="1"/>
    <col min="4123" max="4123" width="0" style="1" hidden="1" customWidth="1"/>
    <col min="4124" max="4124" width="17.28515625" style="155" customWidth="1"/>
    <col min="4125" max="4125" width="12.7109375" style="155" customWidth="1"/>
    <col min="4126" max="4126" width="0" style="1" hidden="1" customWidth="1"/>
    <col min="4127" max="4127" width="5.28515625" style="155" customWidth="1"/>
    <col min="4128" max="4128" width="0" style="1" hidden="1" customWidth="1"/>
    <col min="4129" max="4129" width="17" style="155" customWidth="1"/>
    <col min="4130" max="4130" width="6.28515625" style="155" customWidth="1"/>
    <col min="4131" max="4131" width="0" style="1" hidden="1" customWidth="1"/>
    <col min="4132" max="4132" width="14.28515625" style="155" customWidth="1"/>
    <col min="4133" max="4133" width="7.5703125" style="155" customWidth="1"/>
    <col min="4134" max="4134" width="0" style="1" hidden="1" customWidth="1"/>
    <col min="4135" max="4136" width="14.28515625" style="155" customWidth="1"/>
    <col min="4137" max="4137" width="20.85546875" style="155" customWidth="1"/>
    <col min="4138" max="4138" width="14.42578125" style="155" customWidth="1"/>
    <col min="4139" max="4139" width="15" style="155" customWidth="1"/>
    <col min="4140" max="4140" width="2.7109375" style="155" customWidth="1"/>
    <col min="4141" max="4141" width="11.7109375" style="155" customWidth="1"/>
    <col min="4142" max="4142" width="11.5703125" style="155" customWidth="1"/>
    <col min="4143" max="4143" width="2.28515625" style="155" customWidth="1"/>
    <col min="4144" max="4144" width="41" style="155" customWidth="1"/>
    <col min="4145" max="4145" width="14.28515625" style="155" customWidth="1"/>
    <col min="4146" max="4147" width="11.5703125" style="155" customWidth="1"/>
    <col min="4148" max="4148" width="21.85546875" style="155" customWidth="1"/>
    <col min="4149" max="4340" width="11.42578125" style="155"/>
    <col min="4341" max="4341" width="21.85546875" style="155" customWidth="1"/>
    <col min="4342" max="4342" width="13.85546875" style="155" customWidth="1"/>
    <col min="4343" max="4343" width="38.7109375" style="155" customWidth="1"/>
    <col min="4344" max="4344" width="3" style="155" bestFit="1" customWidth="1"/>
    <col min="4345" max="4345" width="32.28515625" style="155" customWidth="1"/>
    <col min="4346" max="4346" width="46.28515625" style="155" customWidth="1"/>
    <col min="4347" max="4347" width="19" style="155" customWidth="1"/>
    <col min="4348" max="4348" width="0" style="1" hidden="1" customWidth="1"/>
    <col min="4349" max="4349" width="17.7109375" style="155" customWidth="1"/>
    <col min="4350" max="4350" width="0" style="1" hidden="1" customWidth="1"/>
    <col min="4351" max="4351" width="22.28515625" style="155" customWidth="1"/>
    <col min="4352" max="4352" width="5.28515625" style="155" customWidth="1"/>
    <col min="4353" max="4353" width="36.28515625" style="155" customWidth="1"/>
    <col min="4354" max="4354" width="5.7109375" style="155" customWidth="1"/>
    <col min="4355" max="4355" width="0" style="1" hidden="1" customWidth="1"/>
    <col min="4356" max="4356" width="20.7109375" style="155" customWidth="1"/>
    <col min="4357" max="4357" width="4.85546875" style="155" customWidth="1"/>
    <col min="4358" max="4358" width="0" style="1" hidden="1" customWidth="1"/>
    <col min="4359" max="4359" width="24.7109375" style="155" customWidth="1"/>
    <col min="4360" max="4360" width="12.28515625" style="155" customWidth="1"/>
    <col min="4361" max="4361" width="0" style="1" hidden="1" customWidth="1"/>
    <col min="4362" max="4362" width="3.42578125" style="155" customWidth="1"/>
    <col min="4363" max="4363" width="0" style="1" hidden="1" customWidth="1"/>
    <col min="4364" max="4364" width="17.7109375" style="155" customWidth="1"/>
    <col min="4365" max="4365" width="3.42578125" style="155" customWidth="1"/>
    <col min="4366" max="4366" width="0" style="1" hidden="1" customWidth="1"/>
    <col min="4367" max="4367" width="23.7109375" style="155" customWidth="1"/>
    <col min="4368" max="4368" width="10" style="155" customWidth="1"/>
    <col min="4369" max="4369" width="0" style="1" hidden="1" customWidth="1"/>
    <col min="4370" max="4371" width="14.7109375" style="155" customWidth="1"/>
    <col min="4372" max="4372" width="12.85546875" style="155" customWidth="1"/>
    <col min="4373" max="4373" width="3.28515625" style="155" customWidth="1"/>
    <col min="4374" max="4374" width="30.28515625" style="155" customWidth="1"/>
    <col min="4375" max="4375" width="5" style="155" customWidth="1"/>
    <col min="4376" max="4376" width="0" style="1" hidden="1" customWidth="1"/>
    <col min="4377" max="4377" width="14.28515625" style="155" customWidth="1"/>
    <col min="4378" max="4378" width="5.7109375" style="155" customWidth="1"/>
    <col min="4379" max="4379" width="0" style="1" hidden="1" customWidth="1"/>
    <col min="4380" max="4380" width="17.28515625" style="155" customWidth="1"/>
    <col min="4381" max="4381" width="12.7109375" style="155" customWidth="1"/>
    <col min="4382" max="4382" width="0" style="1" hidden="1" customWidth="1"/>
    <col min="4383" max="4383" width="5.28515625" style="155" customWidth="1"/>
    <col min="4384" max="4384" width="0" style="1" hidden="1" customWidth="1"/>
    <col min="4385" max="4385" width="17" style="155" customWidth="1"/>
    <col min="4386" max="4386" width="6.28515625" style="155" customWidth="1"/>
    <col min="4387" max="4387" width="0" style="1" hidden="1" customWidth="1"/>
    <col min="4388" max="4388" width="14.28515625" style="155" customWidth="1"/>
    <col min="4389" max="4389" width="7.5703125" style="155" customWidth="1"/>
    <col min="4390" max="4390" width="0" style="1" hidden="1" customWidth="1"/>
    <col min="4391" max="4392" width="14.28515625" style="155" customWidth="1"/>
    <col min="4393" max="4393" width="20.85546875" style="155" customWidth="1"/>
    <col min="4394" max="4394" width="14.42578125" style="155" customWidth="1"/>
    <col min="4395" max="4395" width="15" style="155" customWidth="1"/>
    <col min="4396" max="4396" width="2.7109375" style="155" customWidth="1"/>
    <col min="4397" max="4397" width="11.7109375" style="155" customWidth="1"/>
    <col min="4398" max="4398" width="11.5703125" style="155" customWidth="1"/>
    <col min="4399" max="4399" width="2.28515625" style="155" customWidth="1"/>
    <col min="4400" max="4400" width="41" style="155" customWidth="1"/>
    <col min="4401" max="4401" width="14.28515625" style="155" customWidth="1"/>
    <col min="4402" max="4403" width="11.5703125" style="155" customWidth="1"/>
    <col min="4404" max="4404" width="21.85546875" style="155" customWidth="1"/>
    <col min="4405" max="4596" width="11.42578125" style="155"/>
    <col min="4597" max="4597" width="21.85546875" style="155" customWidth="1"/>
    <col min="4598" max="4598" width="13.85546875" style="155" customWidth="1"/>
    <col min="4599" max="4599" width="38.7109375" style="155" customWidth="1"/>
    <col min="4600" max="4600" width="3" style="155" bestFit="1" customWidth="1"/>
    <col min="4601" max="4601" width="32.28515625" style="155" customWidth="1"/>
    <col min="4602" max="4602" width="46.28515625" style="155" customWidth="1"/>
    <col min="4603" max="4603" width="19" style="155" customWidth="1"/>
    <col min="4604" max="4604" width="0" style="1" hidden="1" customWidth="1"/>
    <col min="4605" max="4605" width="17.7109375" style="155" customWidth="1"/>
    <col min="4606" max="4606" width="0" style="1" hidden="1" customWidth="1"/>
    <col min="4607" max="4607" width="22.28515625" style="155" customWidth="1"/>
    <col min="4608" max="4608" width="5.28515625" style="155" customWidth="1"/>
    <col min="4609" max="4609" width="36.28515625" style="155" customWidth="1"/>
    <col min="4610" max="4610" width="5.7109375" style="155" customWidth="1"/>
    <col min="4611" max="4611" width="0" style="1" hidden="1" customWidth="1"/>
    <col min="4612" max="4612" width="20.7109375" style="155" customWidth="1"/>
    <col min="4613" max="4613" width="4.85546875" style="155" customWidth="1"/>
    <col min="4614" max="4614" width="0" style="1" hidden="1" customWidth="1"/>
    <col min="4615" max="4615" width="24.7109375" style="155" customWidth="1"/>
    <col min="4616" max="4616" width="12.28515625" style="155" customWidth="1"/>
    <col min="4617" max="4617" width="0" style="1" hidden="1" customWidth="1"/>
    <col min="4618" max="4618" width="3.42578125" style="155" customWidth="1"/>
    <col min="4619" max="4619" width="0" style="1" hidden="1" customWidth="1"/>
    <col min="4620" max="4620" width="17.7109375" style="155" customWidth="1"/>
    <col min="4621" max="4621" width="3.42578125" style="155" customWidth="1"/>
    <col min="4622" max="4622" width="0" style="1" hidden="1" customWidth="1"/>
    <col min="4623" max="4623" width="23.7109375" style="155" customWidth="1"/>
    <col min="4624" max="4624" width="10" style="155" customWidth="1"/>
    <col min="4625" max="4625" width="0" style="1" hidden="1" customWidth="1"/>
    <col min="4626" max="4627" width="14.7109375" style="155" customWidth="1"/>
    <col min="4628" max="4628" width="12.85546875" style="155" customWidth="1"/>
    <col min="4629" max="4629" width="3.28515625" style="155" customWidth="1"/>
    <col min="4630" max="4630" width="30.28515625" style="155" customWidth="1"/>
    <col min="4631" max="4631" width="5" style="155" customWidth="1"/>
    <col min="4632" max="4632" width="0" style="1" hidden="1" customWidth="1"/>
    <col min="4633" max="4633" width="14.28515625" style="155" customWidth="1"/>
    <col min="4634" max="4634" width="5.7109375" style="155" customWidth="1"/>
    <col min="4635" max="4635" width="0" style="1" hidden="1" customWidth="1"/>
    <col min="4636" max="4636" width="17.28515625" style="155" customWidth="1"/>
    <col min="4637" max="4637" width="12.7109375" style="155" customWidth="1"/>
    <col min="4638" max="4638" width="0" style="1" hidden="1" customWidth="1"/>
    <col min="4639" max="4639" width="5.28515625" style="155" customWidth="1"/>
    <col min="4640" max="4640" width="0" style="1" hidden="1" customWidth="1"/>
    <col min="4641" max="4641" width="17" style="155" customWidth="1"/>
    <col min="4642" max="4642" width="6.28515625" style="155" customWidth="1"/>
    <col min="4643" max="4643" width="0" style="1" hidden="1" customWidth="1"/>
    <col min="4644" max="4644" width="14.28515625" style="155" customWidth="1"/>
    <col min="4645" max="4645" width="7.5703125" style="155" customWidth="1"/>
    <col min="4646" max="4646" width="0" style="1" hidden="1" customWidth="1"/>
    <col min="4647" max="4648" width="14.28515625" style="155" customWidth="1"/>
    <col min="4649" max="4649" width="20.85546875" style="155" customWidth="1"/>
    <col min="4650" max="4650" width="14.42578125" style="155" customWidth="1"/>
    <col min="4651" max="4651" width="15" style="155" customWidth="1"/>
    <col min="4652" max="4652" width="2.7109375" style="155" customWidth="1"/>
    <col min="4653" max="4653" width="11.7109375" style="155" customWidth="1"/>
    <col min="4654" max="4654" width="11.5703125" style="155" customWidth="1"/>
    <col min="4655" max="4655" width="2.28515625" style="155" customWidth="1"/>
    <col min="4656" max="4656" width="41" style="155" customWidth="1"/>
    <col min="4657" max="4657" width="14.28515625" style="155" customWidth="1"/>
    <col min="4658" max="4659" width="11.5703125" style="155" customWidth="1"/>
    <col min="4660" max="4660" width="21.85546875" style="155" customWidth="1"/>
    <col min="4661" max="4852" width="11.42578125" style="155"/>
    <col min="4853" max="4853" width="21.85546875" style="155" customWidth="1"/>
    <col min="4854" max="4854" width="13.85546875" style="155" customWidth="1"/>
    <col min="4855" max="4855" width="38.7109375" style="155" customWidth="1"/>
    <col min="4856" max="4856" width="3" style="155" bestFit="1" customWidth="1"/>
    <col min="4857" max="4857" width="32.28515625" style="155" customWidth="1"/>
    <col min="4858" max="4858" width="46.28515625" style="155" customWidth="1"/>
    <col min="4859" max="4859" width="19" style="155" customWidth="1"/>
    <col min="4860" max="4860" width="0" style="1" hidden="1" customWidth="1"/>
    <col min="4861" max="4861" width="17.7109375" style="155" customWidth="1"/>
    <col min="4862" max="4862" width="0" style="1" hidden="1" customWidth="1"/>
    <col min="4863" max="4863" width="22.28515625" style="155" customWidth="1"/>
    <col min="4864" max="4864" width="5.28515625" style="155" customWidth="1"/>
    <col min="4865" max="4865" width="36.28515625" style="155" customWidth="1"/>
    <col min="4866" max="4866" width="5.7109375" style="155" customWidth="1"/>
    <col min="4867" max="4867" width="0" style="1" hidden="1" customWidth="1"/>
    <col min="4868" max="4868" width="20.7109375" style="155" customWidth="1"/>
    <col min="4869" max="4869" width="4.85546875" style="155" customWidth="1"/>
    <col min="4870" max="4870" width="0" style="1" hidden="1" customWidth="1"/>
    <col min="4871" max="4871" width="24.7109375" style="155" customWidth="1"/>
    <col min="4872" max="4872" width="12.28515625" style="155" customWidth="1"/>
    <col min="4873" max="4873" width="0" style="1" hidden="1" customWidth="1"/>
    <col min="4874" max="4874" width="3.42578125" style="155" customWidth="1"/>
    <col min="4875" max="4875" width="0" style="1" hidden="1" customWidth="1"/>
    <col min="4876" max="4876" width="17.7109375" style="155" customWidth="1"/>
    <col min="4877" max="4877" width="3.42578125" style="155" customWidth="1"/>
    <col min="4878" max="4878" width="0" style="1" hidden="1" customWidth="1"/>
    <col min="4879" max="4879" width="23.7109375" style="155" customWidth="1"/>
    <col min="4880" max="4880" width="10" style="155" customWidth="1"/>
    <col min="4881" max="4881" width="0" style="1" hidden="1" customWidth="1"/>
    <col min="4882" max="4883" width="14.7109375" style="155" customWidth="1"/>
    <col min="4884" max="4884" width="12.85546875" style="155" customWidth="1"/>
    <col min="4885" max="4885" width="3.28515625" style="155" customWidth="1"/>
    <col min="4886" max="4886" width="30.28515625" style="155" customWidth="1"/>
    <col min="4887" max="4887" width="5" style="155" customWidth="1"/>
    <col min="4888" max="4888" width="0" style="1" hidden="1" customWidth="1"/>
    <col min="4889" max="4889" width="14.28515625" style="155" customWidth="1"/>
    <col min="4890" max="4890" width="5.7109375" style="155" customWidth="1"/>
    <col min="4891" max="4891" width="0" style="1" hidden="1" customWidth="1"/>
    <col min="4892" max="4892" width="17.28515625" style="155" customWidth="1"/>
    <col min="4893" max="4893" width="12.7109375" style="155" customWidth="1"/>
    <col min="4894" max="4894" width="0" style="1" hidden="1" customWidth="1"/>
    <col min="4895" max="4895" width="5.28515625" style="155" customWidth="1"/>
    <col min="4896" max="4896" width="0" style="1" hidden="1" customWidth="1"/>
    <col min="4897" max="4897" width="17" style="155" customWidth="1"/>
    <col min="4898" max="4898" width="6.28515625" style="155" customWidth="1"/>
    <col min="4899" max="4899" width="0" style="1" hidden="1" customWidth="1"/>
    <col min="4900" max="4900" width="14.28515625" style="155" customWidth="1"/>
    <col min="4901" max="4901" width="7.5703125" style="155" customWidth="1"/>
    <col min="4902" max="4902" width="0" style="1" hidden="1" customWidth="1"/>
    <col min="4903" max="4904" width="14.28515625" style="155" customWidth="1"/>
    <col min="4905" max="4905" width="20.85546875" style="155" customWidth="1"/>
    <col min="4906" max="4906" width="14.42578125" style="155" customWidth="1"/>
    <col min="4907" max="4907" width="15" style="155" customWidth="1"/>
    <col min="4908" max="4908" width="2.7109375" style="155" customWidth="1"/>
    <col min="4909" max="4909" width="11.7109375" style="155" customWidth="1"/>
    <col min="4910" max="4910" width="11.5703125" style="155" customWidth="1"/>
    <col min="4911" max="4911" width="2.28515625" style="155" customWidth="1"/>
    <col min="4912" max="4912" width="41" style="155" customWidth="1"/>
    <col min="4913" max="4913" width="14.28515625" style="155" customWidth="1"/>
    <col min="4914" max="4915" width="11.5703125" style="155" customWidth="1"/>
    <col min="4916" max="4916" width="21.85546875" style="155" customWidth="1"/>
    <col min="4917" max="5108" width="11.42578125" style="155"/>
    <col min="5109" max="5109" width="21.85546875" style="155" customWidth="1"/>
    <col min="5110" max="5110" width="13.85546875" style="155" customWidth="1"/>
    <col min="5111" max="5111" width="38.7109375" style="155" customWidth="1"/>
    <col min="5112" max="5112" width="3" style="155" bestFit="1" customWidth="1"/>
    <col min="5113" max="5113" width="32.28515625" style="155" customWidth="1"/>
    <col min="5114" max="5114" width="46.28515625" style="155" customWidth="1"/>
    <col min="5115" max="5115" width="19" style="155" customWidth="1"/>
    <col min="5116" max="5116" width="0" style="1" hidden="1" customWidth="1"/>
    <col min="5117" max="5117" width="17.7109375" style="155" customWidth="1"/>
    <col min="5118" max="5118" width="0" style="1" hidden="1" customWidth="1"/>
    <col min="5119" max="5119" width="22.28515625" style="155" customWidth="1"/>
    <col min="5120" max="5120" width="5.28515625" style="155" customWidth="1"/>
    <col min="5121" max="5121" width="36.28515625" style="155" customWidth="1"/>
    <col min="5122" max="5122" width="5.7109375" style="155" customWidth="1"/>
    <col min="5123" max="5123" width="0" style="1" hidden="1" customWidth="1"/>
    <col min="5124" max="5124" width="20.7109375" style="155" customWidth="1"/>
    <col min="5125" max="5125" width="4.85546875" style="155" customWidth="1"/>
    <col min="5126" max="5126" width="0" style="1" hidden="1" customWidth="1"/>
    <col min="5127" max="5127" width="24.7109375" style="155" customWidth="1"/>
    <col min="5128" max="5128" width="12.28515625" style="155" customWidth="1"/>
    <col min="5129" max="5129" width="0" style="1" hidden="1" customWidth="1"/>
    <col min="5130" max="5130" width="3.42578125" style="155" customWidth="1"/>
    <col min="5131" max="5131" width="0" style="1" hidden="1" customWidth="1"/>
    <col min="5132" max="5132" width="17.7109375" style="155" customWidth="1"/>
    <col min="5133" max="5133" width="3.42578125" style="155" customWidth="1"/>
    <col min="5134" max="5134" width="0" style="1" hidden="1" customWidth="1"/>
    <col min="5135" max="5135" width="23.7109375" style="155" customWidth="1"/>
    <col min="5136" max="5136" width="10" style="155" customWidth="1"/>
    <col min="5137" max="5137" width="0" style="1" hidden="1" customWidth="1"/>
    <col min="5138" max="5139" width="14.7109375" style="155" customWidth="1"/>
    <col min="5140" max="5140" width="12.85546875" style="155" customWidth="1"/>
    <col min="5141" max="5141" width="3.28515625" style="155" customWidth="1"/>
    <col min="5142" max="5142" width="30.28515625" style="155" customWidth="1"/>
    <col min="5143" max="5143" width="5" style="155" customWidth="1"/>
    <col min="5144" max="5144" width="0" style="1" hidden="1" customWidth="1"/>
    <col min="5145" max="5145" width="14.28515625" style="155" customWidth="1"/>
    <col min="5146" max="5146" width="5.7109375" style="155" customWidth="1"/>
    <col min="5147" max="5147" width="0" style="1" hidden="1" customWidth="1"/>
    <col min="5148" max="5148" width="17.28515625" style="155" customWidth="1"/>
    <col min="5149" max="5149" width="12.7109375" style="155" customWidth="1"/>
    <col min="5150" max="5150" width="0" style="1" hidden="1" customWidth="1"/>
    <col min="5151" max="5151" width="5.28515625" style="155" customWidth="1"/>
    <col min="5152" max="5152" width="0" style="1" hidden="1" customWidth="1"/>
    <col min="5153" max="5153" width="17" style="155" customWidth="1"/>
    <col min="5154" max="5154" width="6.28515625" style="155" customWidth="1"/>
    <col min="5155" max="5155" width="0" style="1" hidden="1" customWidth="1"/>
    <col min="5156" max="5156" width="14.28515625" style="155" customWidth="1"/>
    <col min="5157" max="5157" width="7.5703125" style="155" customWidth="1"/>
    <col min="5158" max="5158" width="0" style="1" hidden="1" customWidth="1"/>
    <col min="5159" max="5160" width="14.28515625" style="155" customWidth="1"/>
    <col min="5161" max="5161" width="20.85546875" style="155" customWidth="1"/>
    <col min="5162" max="5162" width="14.42578125" style="155" customWidth="1"/>
    <col min="5163" max="5163" width="15" style="155" customWidth="1"/>
    <col min="5164" max="5164" width="2.7109375" style="155" customWidth="1"/>
    <col min="5165" max="5165" width="11.7109375" style="155" customWidth="1"/>
    <col min="5166" max="5166" width="11.5703125" style="155" customWidth="1"/>
    <col min="5167" max="5167" width="2.28515625" style="155" customWidth="1"/>
    <col min="5168" max="5168" width="41" style="155" customWidth="1"/>
    <col min="5169" max="5169" width="14.28515625" style="155" customWidth="1"/>
    <col min="5170" max="5171" width="11.5703125" style="155" customWidth="1"/>
    <col min="5172" max="5172" width="21.85546875" style="155" customWidth="1"/>
    <col min="5173" max="5364" width="11.42578125" style="155"/>
    <col min="5365" max="5365" width="21.85546875" style="155" customWidth="1"/>
    <col min="5366" max="5366" width="13.85546875" style="155" customWidth="1"/>
    <col min="5367" max="5367" width="38.7109375" style="155" customWidth="1"/>
    <col min="5368" max="5368" width="3" style="155" bestFit="1" customWidth="1"/>
    <col min="5369" max="5369" width="32.28515625" style="155" customWidth="1"/>
    <col min="5370" max="5370" width="46.28515625" style="155" customWidth="1"/>
    <col min="5371" max="5371" width="19" style="155" customWidth="1"/>
    <col min="5372" max="5372" width="0" style="1" hidden="1" customWidth="1"/>
    <col min="5373" max="5373" width="17.7109375" style="155" customWidth="1"/>
    <col min="5374" max="5374" width="0" style="1" hidden="1" customWidth="1"/>
    <col min="5375" max="5375" width="22.28515625" style="155" customWidth="1"/>
    <col min="5376" max="5376" width="5.28515625" style="155" customWidth="1"/>
    <col min="5377" max="5377" width="36.28515625" style="155" customWidth="1"/>
    <col min="5378" max="5378" width="5.7109375" style="155" customWidth="1"/>
    <col min="5379" max="5379" width="0" style="1" hidden="1" customWidth="1"/>
    <col min="5380" max="5380" width="20.7109375" style="155" customWidth="1"/>
    <col min="5381" max="5381" width="4.85546875" style="155" customWidth="1"/>
    <col min="5382" max="5382" width="0" style="1" hidden="1" customWidth="1"/>
    <col min="5383" max="5383" width="24.7109375" style="155" customWidth="1"/>
    <col min="5384" max="5384" width="12.28515625" style="155" customWidth="1"/>
    <col min="5385" max="5385" width="0" style="1" hidden="1" customWidth="1"/>
    <col min="5386" max="5386" width="3.42578125" style="155" customWidth="1"/>
    <col min="5387" max="5387" width="0" style="1" hidden="1" customWidth="1"/>
    <col min="5388" max="5388" width="17.7109375" style="155" customWidth="1"/>
    <col min="5389" max="5389" width="3.42578125" style="155" customWidth="1"/>
    <col min="5390" max="5390" width="0" style="1" hidden="1" customWidth="1"/>
    <col min="5391" max="5391" width="23.7109375" style="155" customWidth="1"/>
    <col min="5392" max="5392" width="10" style="155" customWidth="1"/>
    <col min="5393" max="5393" width="0" style="1" hidden="1" customWidth="1"/>
    <col min="5394" max="5395" width="14.7109375" style="155" customWidth="1"/>
    <col min="5396" max="5396" width="12.85546875" style="155" customWidth="1"/>
    <col min="5397" max="5397" width="3.28515625" style="155" customWidth="1"/>
    <col min="5398" max="5398" width="30.28515625" style="155" customWidth="1"/>
    <col min="5399" max="5399" width="5" style="155" customWidth="1"/>
    <col min="5400" max="5400" width="0" style="1" hidden="1" customWidth="1"/>
    <col min="5401" max="5401" width="14.28515625" style="155" customWidth="1"/>
    <col min="5402" max="5402" width="5.7109375" style="155" customWidth="1"/>
    <col min="5403" max="5403" width="0" style="1" hidden="1" customWidth="1"/>
    <col min="5404" max="5404" width="17.28515625" style="155" customWidth="1"/>
    <col min="5405" max="5405" width="12.7109375" style="155" customWidth="1"/>
    <col min="5406" max="5406" width="0" style="1" hidden="1" customWidth="1"/>
    <col min="5407" max="5407" width="5.28515625" style="155" customWidth="1"/>
    <col min="5408" max="5408" width="0" style="1" hidden="1" customWidth="1"/>
    <col min="5409" max="5409" width="17" style="155" customWidth="1"/>
    <col min="5410" max="5410" width="6.28515625" style="155" customWidth="1"/>
    <col min="5411" max="5411" width="0" style="1" hidden="1" customWidth="1"/>
    <col min="5412" max="5412" width="14.28515625" style="155" customWidth="1"/>
    <col min="5413" max="5413" width="7.5703125" style="155" customWidth="1"/>
    <col min="5414" max="5414" width="0" style="1" hidden="1" customWidth="1"/>
    <col min="5415" max="5416" width="14.28515625" style="155" customWidth="1"/>
    <col min="5417" max="5417" width="20.85546875" style="155" customWidth="1"/>
    <col min="5418" max="5418" width="14.42578125" style="155" customWidth="1"/>
    <col min="5419" max="5419" width="15" style="155" customWidth="1"/>
    <col min="5420" max="5420" width="2.7109375" style="155" customWidth="1"/>
    <col min="5421" max="5421" width="11.7109375" style="155" customWidth="1"/>
    <col min="5422" max="5422" width="11.5703125" style="155" customWidth="1"/>
    <col min="5423" max="5423" width="2.28515625" style="155" customWidth="1"/>
    <col min="5424" max="5424" width="41" style="155" customWidth="1"/>
    <col min="5425" max="5425" width="14.28515625" style="155" customWidth="1"/>
    <col min="5426" max="5427" width="11.5703125" style="155" customWidth="1"/>
    <col min="5428" max="5428" width="21.85546875" style="155" customWidth="1"/>
    <col min="5429" max="5620" width="11.42578125" style="155"/>
    <col min="5621" max="5621" width="21.85546875" style="155" customWidth="1"/>
    <col min="5622" max="5622" width="13.85546875" style="155" customWidth="1"/>
    <col min="5623" max="5623" width="38.7109375" style="155" customWidth="1"/>
    <col min="5624" max="5624" width="3" style="155" bestFit="1" customWidth="1"/>
    <col min="5625" max="5625" width="32.28515625" style="155" customWidth="1"/>
    <col min="5626" max="5626" width="46.28515625" style="155" customWidth="1"/>
    <col min="5627" max="5627" width="19" style="155" customWidth="1"/>
    <col min="5628" max="5628" width="0" style="1" hidden="1" customWidth="1"/>
    <col min="5629" max="5629" width="17.7109375" style="155" customWidth="1"/>
    <col min="5630" max="5630" width="0" style="1" hidden="1" customWidth="1"/>
    <col min="5631" max="5631" width="22.28515625" style="155" customWidth="1"/>
    <col min="5632" max="5632" width="5.28515625" style="155" customWidth="1"/>
    <col min="5633" max="5633" width="36.28515625" style="155" customWidth="1"/>
    <col min="5634" max="5634" width="5.7109375" style="155" customWidth="1"/>
    <col min="5635" max="5635" width="0" style="1" hidden="1" customWidth="1"/>
    <col min="5636" max="5636" width="20.7109375" style="155" customWidth="1"/>
    <col min="5637" max="5637" width="4.85546875" style="155" customWidth="1"/>
    <col min="5638" max="5638" width="0" style="1" hidden="1" customWidth="1"/>
    <col min="5639" max="5639" width="24.7109375" style="155" customWidth="1"/>
    <col min="5640" max="5640" width="12.28515625" style="155" customWidth="1"/>
    <col min="5641" max="5641" width="0" style="1" hidden="1" customWidth="1"/>
    <col min="5642" max="5642" width="3.42578125" style="155" customWidth="1"/>
    <col min="5643" max="5643" width="0" style="1" hidden="1" customWidth="1"/>
    <col min="5644" max="5644" width="17.7109375" style="155" customWidth="1"/>
    <col min="5645" max="5645" width="3.42578125" style="155" customWidth="1"/>
    <col min="5646" max="5646" width="0" style="1" hidden="1" customWidth="1"/>
    <col min="5647" max="5647" width="23.7109375" style="155" customWidth="1"/>
    <col min="5648" max="5648" width="10" style="155" customWidth="1"/>
    <col min="5649" max="5649" width="0" style="1" hidden="1" customWidth="1"/>
    <col min="5650" max="5651" width="14.7109375" style="155" customWidth="1"/>
    <col min="5652" max="5652" width="12.85546875" style="155" customWidth="1"/>
    <col min="5653" max="5653" width="3.28515625" style="155" customWidth="1"/>
    <col min="5654" max="5654" width="30.28515625" style="155" customWidth="1"/>
    <col min="5655" max="5655" width="5" style="155" customWidth="1"/>
    <col min="5656" max="5656" width="0" style="1" hidden="1" customWidth="1"/>
    <col min="5657" max="5657" width="14.28515625" style="155" customWidth="1"/>
    <col min="5658" max="5658" width="5.7109375" style="155" customWidth="1"/>
    <col min="5659" max="5659" width="0" style="1" hidden="1" customWidth="1"/>
    <col min="5660" max="5660" width="17.28515625" style="155" customWidth="1"/>
    <col min="5661" max="5661" width="12.7109375" style="155" customWidth="1"/>
    <col min="5662" max="5662" width="0" style="1" hidden="1" customWidth="1"/>
    <col min="5663" max="5663" width="5.28515625" style="155" customWidth="1"/>
    <col min="5664" max="5664" width="0" style="1" hidden="1" customWidth="1"/>
    <col min="5665" max="5665" width="17" style="155" customWidth="1"/>
    <col min="5666" max="5666" width="6.28515625" style="155" customWidth="1"/>
    <col min="5667" max="5667" width="0" style="1" hidden="1" customWidth="1"/>
    <col min="5668" max="5668" width="14.28515625" style="155" customWidth="1"/>
    <col min="5669" max="5669" width="7.5703125" style="155" customWidth="1"/>
    <col min="5670" max="5670" width="0" style="1" hidden="1" customWidth="1"/>
    <col min="5671" max="5672" width="14.28515625" style="155" customWidth="1"/>
    <col min="5673" max="5673" width="20.85546875" style="155" customWidth="1"/>
    <col min="5674" max="5674" width="14.42578125" style="155" customWidth="1"/>
    <col min="5675" max="5675" width="15" style="155" customWidth="1"/>
    <col min="5676" max="5676" width="2.7109375" style="155" customWidth="1"/>
    <col min="5677" max="5677" width="11.7109375" style="155" customWidth="1"/>
    <col min="5678" max="5678" width="11.5703125" style="155" customWidth="1"/>
    <col min="5679" max="5679" width="2.28515625" style="155" customWidth="1"/>
    <col min="5680" max="5680" width="41" style="155" customWidth="1"/>
    <col min="5681" max="5681" width="14.28515625" style="155" customWidth="1"/>
    <col min="5682" max="5683" width="11.5703125" style="155" customWidth="1"/>
    <col min="5684" max="5684" width="21.85546875" style="155" customWidth="1"/>
    <col min="5685" max="5876" width="11.42578125" style="155"/>
    <col min="5877" max="5877" width="21.85546875" style="155" customWidth="1"/>
    <col min="5878" max="5878" width="13.85546875" style="155" customWidth="1"/>
    <col min="5879" max="5879" width="38.7109375" style="155" customWidth="1"/>
    <col min="5880" max="5880" width="3" style="155" bestFit="1" customWidth="1"/>
    <col min="5881" max="5881" width="32.28515625" style="155" customWidth="1"/>
    <col min="5882" max="5882" width="46.28515625" style="155" customWidth="1"/>
    <col min="5883" max="5883" width="19" style="155" customWidth="1"/>
    <col min="5884" max="5884" width="0" style="1" hidden="1" customWidth="1"/>
    <col min="5885" max="5885" width="17.7109375" style="155" customWidth="1"/>
    <col min="5886" max="5886" width="0" style="1" hidden="1" customWidth="1"/>
    <col min="5887" max="5887" width="22.28515625" style="155" customWidth="1"/>
    <col min="5888" max="5888" width="5.28515625" style="155" customWidth="1"/>
    <col min="5889" max="5889" width="36.28515625" style="155" customWidth="1"/>
    <col min="5890" max="5890" width="5.7109375" style="155" customWidth="1"/>
    <col min="5891" max="5891" width="0" style="1" hidden="1" customWidth="1"/>
    <col min="5892" max="5892" width="20.7109375" style="155" customWidth="1"/>
    <col min="5893" max="5893" width="4.85546875" style="155" customWidth="1"/>
    <col min="5894" max="5894" width="0" style="1" hidden="1" customWidth="1"/>
    <col min="5895" max="5895" width="24.7109375" style="155" customWidth="1"/>
    <col min="5896" max="5896" width="12.28515625" style="155" customWidth="1"/>
    <col min="5897" max="5897" width="0" style="1" hidden="1" customWidth="1"/>
    <col min="5898" max="5898" width="3.42578125" style="155" customWidth="1"/>
    <col min="5899" max="5899" width="0" style="1" hidden="1" customWidth="1"/>
    <col min="5900" max="5900" width="17.7109375" style="155" customWidth="1"/>
    <col min="5901" max="5901" width="3.42578125" style="155" customWidth="1"/>
    <col min="5902" max="5902" width="0" style="1" hidden="1" customWidth="1"/>
    <col min="5903" max="5903" width="23.7109375" style="155" customWidth="1"/>
    <col min="5904" max="5904" width="10" style="155" customWidth="1"/>
    <col min="5905" max="5905" width="0" style="1" hidden="1" customWidth="1"/>
    <col min="5906" max="5907" width="14.7109375" style="155" customWidth="1"/>
    <col min="5908" max="5908" width="12.85546875" style="155" customWidth="1"/>
    <col min="5909" max="5909" width="3.28515625" style="155" customWidth="1"/>
    <col min="5910" max="5910" width="30.28515625" style="155" customWidth="1"/>
    <col min="5911" max="5911" width="5" style="155" customWidth="1"/>
    <col min="5912" max="5912" width="0" style="1" hidden="1" customWidth="1"/>
    <col min="5913" max="5913" width="14.28515625" style="155" customWidth="1"/>
    <col min="5914" max="5914" width="5.7109375" style="155" customWidth="1"/>
    <col min="5915" max="5915" width="0" style="1" hidden="1" customWidth="1"/>
    <col min="5916" max="5916" width="17.28515625" style="155" customWidth="1"/>
    <col min="5917" max="5917" width="12.7109375" style="155" customWidth="1"/>
    <col min="5918" max="5918" width="0" style="1" hidden="1" customWidth="1"/>
    <col min="5919" max="5919" width="5.28515625" style="155" customWidth="1"/>
    <col min="5920" max="5920" width="0" style="1" hidden="1" customWidth="1"/>
    <col min="5921" max="5921" width="17" style="155" customWidth="1"/>
    <col min="5922" max="5922" width="6.28515625" style="155" customWidth="1"/>
    <col min="5923" max="5923" width="0" style="1" hidden="1" customWidth="1"/>
    <col min="5924" max="5924" width="14.28515625" style="155" customWidth="1"/>
    <col min="5925" max="5925" width="7.5703125" style="155" customWidth="1"/>
    <col min="5926" max="5926" width="0" style="1" hidden="1" customWidth="1"/>
    <col min="5927" max="5928" width="14.28515625" style="155" customWidth="1"/>
    <col min="5929" max="5929" width="20.85546875" style="155" customWidth="1"/>
    <col min="5930" max="5930" width="14.42578125" style="155" customWidth="1"/>
    <col min="5931" max="5931" width="15" style="155" customWidth="1"/>
    <col min="5932" max="5932" width="2.7109375" style="155" customWidth="1"/>
    <col min="5933" max="5933" width="11.7109375" style="155" customWidth="1"/>
    <col min="5934" max="5934" width="11.5703125" style="155" customWidth="1"/>
    <col min="5935" max="5935" width="2.28515625" style="155" customWidth="1"/>
    <col min="5936" max="5936" width="41" style="155" customWidth="1"/>
    <col min="5937" max="5937" width="14.28515625" style="155" customWidth="1"/>
    <col min="5938" max="5939" width="11.5703125" style="155" customWidth="1"/>
    <col min="5940" max="5940" width="21.85546875" style="155" customWidth="1"/>
    <col min="5941" max="6132" width="11.42578125" style="155"/>
    <col min="6133" max="6133" width="21.85546875" style="155" customWidth="1"/>
    <col min="6134" max="6134" width="13.85546875" style="155" customWidth="1"/>
    <col min="6135" max="6135" width="38.7109375" style="155" customWidth="1"/>
    <col min="6136" max="6136" width="3" style="155" bestFit="1" customWidth="1"/>
    <col min="6137" max="6137" width="32.28515625" style="155" customWidth="1"/>
    <col min="6138" max="6138" width="46.28515625" style="155" customWidth="1"/>
    <col min="6139" max="6139" width="19" style="155" customWidth="1"/>
    <col min="6140" max="6140" width="0" style="1" hidden="1" customWidth="1"/>
    <col min="6141" max="6141" width="17.7109375" style="155" customWidth="1"/>
    <col min="6142" max="6142" width="0" style="1" hidden="1" customWidth="1"/>
    <col min="6143" max="6143" width="22.28515625" style="155" customWidth="1"/>
    <col min="6144" max="6144" width="5.28515625" style="155" customWidth="1"/>
    <col min="6145" max="6145" width="36.28515625" style="155" customWidth="1"/>
    <col min="6146" max="6146" width="5.7109375" style="155" customWidth="1"/>
    <col min="6147" max="6147" width="0" style="1" hidden="1" customWidth="1"/>
    <col min="6148" max="6148" width="20.7109375" style="155" customWidth="1"/>
    <col min="6149" max="6149" width="4.85546875" style="155" customWidth="1"/>
    <col min="6150" max="6150" width="0" style="1" hidden="1" customWidth="1"/>
    <col min="6151" max="6151" width="24.7109375" style="155" customWidth="1"/>
    <col min="6152" max="6152" width="12.28515625" style="155" customWidth="1"/>
    <col min="6153" max="6153" width="0" style="1" hidden="1" customWidth="1"/>
    <col min="6154" max="6154" width="3.42578125" style="155" customWidth="1"/>
    <col min="6155" max="6155" width="0" style="1" hidden="1" customWidth="1"/>
    <col min="6156" max="6156" width="17.7109375" style="155" customWidth="1"/>
    <col min="6157" max="6157" width="3.42578125" style="155" customWidth="1"/>
    <col min="6158" max="6158" width="0" style="1" hidden="1" customWidth="1"/>
    <col min="6159" max="6159" width="23.7109375" style="155" customWidth="1"/>
    <col min="6160" max="6160" width="10" style="155" customWidth="1"/>
    <col min="6161" max="6161" width="0" style="1" hidden="1" customWidth="1"/>
    <col min="6162" max="6163" width="14.7109375" style="155" customWidth="1"/>
    <col min="6164" max="6164" width="12.85546875" style="155" customWidth="1"/>
    <col min="6165" max="6165" width="3.28515625" style="155" customWidth="1"/>
    <col min="6166" max="6166" width="30.28515625" style="155" customWidth="1"/>
    <col min="6167" max="6167" width="5" style="155" customWidth="1"/>
    <col min="6168" max="6168" width="0" style="1" hidden="1" customWidth="1"/>
    <col min="6169" max="6169" width="14.28515625" style="155" customWidth="1"/>
    <col min="6170" max="6170" width="5.7109375" style="155" customWidth="1"/>
    <col min="6171" max="6171" width="0" style="1" hidden="1" customWidth="1"/>
    <col min="6172" max="6172" width="17.28515625" style="155" customWidth="1"/>
    <col min="6173" max="6173" width="12.7109375" style="155" customWidth="1"/>
    <col min="6174" max="6174" width="0" style="1" hidden="1" customWidth="1"/>
    <col min="6175" max="6175" width="5.28515625" style="155" customWidth="1"/>
    <col min="6176" max="6176" width="0" style="1" hidden="1" customWidth="1"/>
    <col min="6177" max="6177" width="17" style="155" customWidth="1"/>
    <col min="6178" max="6178" width="6.28515625" style="155" customWidth="1"/>
    <col min="6179" max="6179" width="0" style="1" hidden="1" customWidth="1"/>
    <col min="6180" max="6180" width="14.28515625" style="155" customWidth="1"/>
    <col min="6181" max="6181" width="7.5703125" style="155" customWidth="1"/>
    <col min="6182" max="6182" width="0" style="1" hidden="1" customWidth="1"/>
    <col min="6183" max="6184" width="14.28515625" style="155" customWidth="1"/>
    <col min="6185" max="6185" width="20.85546875" style="155" customWidth="1"/>
    <col min="6186" max="6186" width="14.42578125" style="155" customWidth="1"/>
    <col min="6187" max="6187" width="15" style="155" customWidth="1"/>
    <col min="6188" max="6188" width="2.7109375" style="155" customWidth="1"/>
    <col min="6189" max="6189" width="11.7109375" style="155" customWidth="1"/>
    <col min="6190" max="6190" width="11.5703125" style="155" customWidth="1"/>
    <col min="6191" max="6191" width="2.28515625" style="155" customWidth="1"/>
    <col min="6192" max="6192" width="41" style="155" customWidth="1"/>
    <col min="6193" max="6193" width="14.28515625" style="155" customWidth="1"/>
    <col min="6194" max="6195" width="11.5703125" style="155" customWidth="1"/>
    <col min="6196" max="6196" width="21.85546875" style="155" customWidth="1"/>
    <col min="6197" max="6388" width="11.42578125" style="155"/>
    <col min="6389" max="6389" width="21.85546875" style="155" customWidth="1"/>
    <col min="6390" max="6390" width="13.85546875" style="155" customWidth="1"/>
    <col min="6391" max="6391" width="38.7109375" style="155" customWidth="1"/>
    <col min="6392" max="6392" width="3" style="155" bestFit="1" customWidth="1"/>
    <col min="6393" max="6393" width="32.28515625" style="155" customWidth="1"/>
    <col min="6394" max="6394" width="46.28515625" style="155" customWidth="1"/>
    <col min="6395" max="6395" width="19" style="155" customWidth="1"/>
    <col min="6396" max="6396" width="0" style="1" hidden="1" customWidth="1"/>
    <col min="6397" max="6397" width="17.7109375" style="155" customWidth="1"/>
    <col min="6398" max="6398" width="0" style="1" hidden="1" customWidth="1"/>
    <col min="6399" max="6399" width="22.28515625" style="155" customWidth="1"/>
    <col min="6400" max="6400" width="5.28515625" style="155" customWidth="1"/>
    <col min="6401" max="6401" width="36.28515625" style="155" customWidth="1"/>
    <col min="6402" max="6402" width="5.7109375" style="155" customWidth="1"/>
    <col min="6403" max="6403" width="0" style="1" hidden="1" customWidth="1"/>
    <col min="6404" max="6404" width="20.7109375" style="155" customWidth="1"/>
    <col min="6405" max="6405" width="4.85546875" style="155" customWidth="1"/>
    <col min="6406" max="6406" width="0" style="1" hidden="1" customWidth="1"/>
    <col min="6407" max="6407" width="24.7109375" style="155" customWidth="1"/>
    <col min="6408" max="6408" width="12.28515625" style="155" customWidth="1"/>
    <col min="6409" max="6409" width="0" style="1" hidden="1" customWidth="1"/>
    <col min="6410" max="6410" width="3.42578125" style="155" customWidth="1"/>
    <col min="6411" max="6411" width="0" style="1" hidden="1" customWidth="1"/>
    <col min="6412" max="6412" width="17.7109375" style="155" customWidth="1"/>
    <col min="6413" max="6413" width="3.42578125" style="155" customWidth="1"/>
    <col min="6414" max="6414" width="0" style="1" hidden="1" customWidth="1"/>
    <col min="6415" max="6415" width="23.7109375" style="155" customWidth="1"/>
    <col min="6416" max="6416" width="10" style="155" customWidth="1"/>
    <col min="6417" max="6417" width="0" style="1" hidden="1" customWidth="1"/>
    <col min="6418" max="6419" width="14.7109375" style="155" customWidth="1"/>
    <col min="6420" max="6420" width="12.85546875" style="155" customWidth="1"/>
    <col min="6421" max="6421" width="3.28515625" style="155" customWidth="1"/>
    <col min="6422" max="6422" width="30.28515625" style="155" customWidth="1"/>
    <col min="6423" max="6423" width="5" style="155" customWidth="1"/>
    <col min="6424" max="6424" width="0" style="1" hidden="1" customWidth="1"/>
    <col min="6425" max="6425" width="14.28515625" style="155" customWidth="1"/>
    <col min="6426" max="6426" width="5.7109375" style="155" customWidth="1"/>
    <col min="6427" max="6427" width="0" style="1" hidden="1" customWidth="1"/>
    <col min="6428" max="6428" width="17.28515625" style="155" customWidth="1"/>
    <col min="6429" max="6429" width="12.7109375" style="155" customWidth="1"/>
    <col min="6430" max="6430" width="0" style="1" hidden="1" customWidth="1"/>
    <col min="6431" max="6431" width="5.28515625" style="155" customWidth="1"/>
    <col min="6432" max="6432" width="0" style="1" hidden="1" customWidth="1"/>
    <col min="6433" max="6433" width="17" style="155" customWidth="1"/>
    <col min="6434" max="6434" width="6.28515625" style="155" customWidth="1"/>
    <col min="6435" max="6435" width="0" style="1" hidden="1" customWidth="1"/>
    <col min="6436" max="6436" width="14.28515625" style="155" customWidth="1"/>
    <col min="6437" max="6437" width="7.5703125" style="155" customWidth="1"/>
    <col min="6438" max="6438" width="0" style="1" hidden="1" customWidth="1"/>
    <col min="6439" max="6440" width="14.28515625" style="155" customWidth="1"/>
    <col min="6441" max="6441" width="20.85546875" style="155" customWidth="1"/>
    <col min="6442" max="6442" width="14.42578125" style="155" customWidth="1"/>
    <col min="6443" max="6443" width="15" style="155" customWidth="1"/>
    <col min="6444" max="6444" width="2.7109375" style="155" customWidth="1"/>
    <col min="6445" max="6445" width="11.7109375" style="155" customWidth="1"/>
    <col min="6446" max="6446" width="11.5703125" style="155" customWidth="1"/>
    <col min="6447" max="6447" width="2.28515625" style="155" customWidth="1"/>
    <col min="6448" max="6448" width="41" style="155" customWidth="1"/>
    <col min="6449" max="6449" width="14.28515625" style="155" customWidth="1"/>
    <col min="6450" max="6451" width="11.5703125" style="155" customWidth="1"/>
    <col min="6452" max="6452" width="21.85546875" style="155" customWidth="1"/>
    <col min="6453" max="6644" width="11.42578125" style="155"/>
    <col min="6645" max="6645" width="21.85546875" style="155" customWidth="1"/>
    <col min="6646" max="6646" width="13.85546875" style="155" customWidth="1"/>
    <col min="6647" max="6647" width="38.7109375" style="155" customWidth="1"/>
    <col min="6648" max="6648" width="3" style="155" bestFit="1" customWidth="1"/>
    <col min="6649" max="6649" width="32.28515625" style="155" customWidth="1"/>
    <col min="6650" max="6650" width="46.28515625" style="155" customWidth="1"/>
    <col min="6651" max="6651" width="19" style="155" customWidth="1"/>
    <col min="6652" max="6652" width="0" style="1" hidden="1" customWidth="1"/>
    <col min="6653" max="6653" width="17.7109375" style="155" customWidth="1"/>
    <col min="6654" max="6654" width="0" style="1" hidden="1" customWidth="1"/>
    <col min="6655" max="6655" width="22.28515625" style="155" customWidth="1"/>
    <col min="6656" max="6656" width="5.28515625" style="155" customWidth="1"/>
    <col min="6657" max="6657" width="36.28515625" style="155" customWidth="1"/>
    <col min="6658" max="6658" width="5.7109375" style="155" customWidth="1"/>
    <col min="6659" max="6659" width="0" style="1" hidden="1" customWidth="1"/>
    <col min="6660" max="6660" width="20.7109375" style="155" customWidth="1"/>
    <col min="6661" max="6661" width="4.85546875" style="155" customWidth="1"/>
    <col min="6662" max="6662" width="0" style="1" hidden="1" customWidth="1"/>
    <col min="6663" max="6663" width="24.7109375" style="155" customWidth="1"/>
    <col min="6664" max="6664" width="12.28515625" style="155" customWidth="1"/>
    <col min="6665" max="6665" width="0" style="1" hidden="1" customWidth="1"/>
    <col min="6666" max="6666" width="3.42578125" style="155" customWidth="1"/>
    <col min="6667" max="6667" width="0" style="1" hidden="1" customWidth="1"/>
    <col min="6668" max="6668" width="17.7109375" style="155" customWidth="1"/>
    <col min="6669" max="6669" width="3.42578125" style="155" customWidth="1"/>
    <col min="6670" max="6670" width="0" style="1" hidden="1" customWidth="1"/>
    <col min="6671" max="6671" width="23.7109375" style="155" customWidth="1"/>
    <col min="6672" max="6672" width="10" style="155" customWidth="1"/>
    <col min="6673" max="6673" width="0" style="1" hidden="1" customWidth="1"/>
    <col min="6674" max="6675" width="14.7109375" style="155" customWidth="1"/>
    <col min="6676" max="6676" width="12.85546875" style="155" customWidth="1"/>
    <col min="6677" max="6677" width="3.28515625" style="155" customWidth="1"/>
    <col min="6678" max="6678" width="30.28515625" style="155" customWidth="1"/>
    <col min="6679" max="6679" width="5" style="155" customWidth="1"/>
    <col min="6680" max="6680" width="0" style="1" hidden="1" customWidth="1"/>
    <col min="6681" max="6681" width="14.28515625" style="155" customWidth="1"/>
    <col min="6682" max="6682" width="5.7109375" style="155" customWidth="1"/>
    <col min="6683" max="6683" width="0" style="1" hidden="1" customWidth="1"/>
    <col min="6684" max="6684" width="17.28515625" style="155" customWidth="1"/>
    <col min="6685" max="6685" width="12.7109375" style="155" customWidth="1"/>
    <col min="6686" max="6686" width="0" style="1" hidden="1" customWidth="1"/>
    <col min="6687" max="6687" width="5.28515625" style="155" customWidth="1"/>
    <col min="6688" max="6688" width="0" style="1" hidden="1" customWidth="1"/>
    <col min="6689" max="6689" width="17" style="155" customWidth="1"/>
    <col min="6690" max="6690" width="6.28515625" style="155" customWidth="1"/>
    <col min="6691" max="6691" width="0" style="1" hidden="1" customWidth="1"/>
    <col min="6692" max="6692" width="14.28515625" style="155" customWidth="1"/>
    <col min="6693" max="6693" width="7.5703125" style="155" customWidth="1"/>
    <col min="6694" max="6694" width="0" style="1" hidden="1" customWidth="1"/>
    <col min="6695" max="6696" width="14.28515625" style="155" customWidth="1"/>
    <col min="6697" max="6697" width="20.85546875" style="155" customWidth="1"/>
    <col min="6698" max="6698" width="14.42578125" style="155" customWidth="1"/>
    <col min="6699" max="6699" width="15" style="155" customWidth="1"/>
    <col min="6700" max="6700" width="2.7109375" style="155" customWidth="1"/>
    <col min="6701" max="6701" width="11.7109375" style="155" customWidth="1"/>
    <col min="6702" max="6702" width="11.5703125" style="155" customWidth="1"/>
    <col min="6703" max="6703" width="2.28515625" style="155" customWidth="1"/>
    <col min="6704" max="6704" width="41" style="155" customWidth="1"/>
    <col min="6705" max="6705" width="14.28515625" style="155" customWidth="1"/>
    <col min="6706" max="6707" width="11.5703125" style="155" customWidth="1"/>
    <col min="6708" max="6708" width="21.85546875" style="155" customWidth="1"/>
    <col min="6709" max="6900" width="11.42578125" style="155"/>
    <col min="6901" max="6901" width="21.85546875" style="155" customWidth="1"/>
    <col min="6902" max="6902" width="13.85546875" style="155" customWidth="1"/>
    <col min="6903" max="6903" width="38.7109375" style="155" customWidth="1"/>
    <col min="6904" max="6904" width="3" style="155" bestFit="1" customWidth="1"/>
    <col min="6905" max="6905" width="32.28515625" style="155" customWidth="1"/>
    <col min="6906" max="6906" width="46.28515625" style="155" customWidth="1"/>
    <col min="6907" max="6907" width="19" style="155" customWidth="1"/>
    <col min="6908" max="6908" width="0" style="1" hidden="1" customWidth="1"/>
    <col min="6909" max="6909" width="17.7109375" style="155" customWidth="1"/>
    <col min="6910" max="6910" width="0" style="1" hidden="1" customWidth="1"/>
    <col min="6911" max="6911" width="22.28515625" style="155" customWidth="1"/>
    <col min="6912" max="6912" width="5.28515625" style="155" customWidth="1"/>
    <col min="6913" max="6913" width="36.28515625" style="155" customWidth="1"/>
    <col min="6914" max="6914" width="5.7109375" style="155" customWidth="1"/>
    <col min="6915" max="6915" width="0" style="1" hidden="1" customWidth="1"/>
    <col min="6916" max="6916" width="20.7109375" style="155" customWidth="1"/>
    <col min="6917" max="6917" width="4.85546875" style="155" customWidth="1"/>
    <col min="6918" max="6918" width="0" style="1" hidden="1" customWidth="1"/>
    <col min="6919" max="6919" width="24.7109375" style="155" customWidth="1"/>
    <col min="6920" max="6920" width="12.28515625" style="155" customWidth="1"/>
    <col min="6921" max="6921" width="0" style="1" hidden="1" customWidth="1"/>
    <col min="6922" max="6922" width="3.42578125" style="155" customWidth="1"/>
    <col min="6923" max="6923" width="0" style="1" hidden="1" customWidth="1"/>
    <col min="6924" max="6924" width="17.7109375" style="155" customWidth="1"/>
    <col min="6925" max="6925" width="3.42578125" style="155" customWidth="1"/>
    <col min="6926" max="6926" width="0" style="1" hidden="1" customWidth="1"/>
    <col min="6927" max="6927" width="23.7109375" style="155" customWidth="1"/>
    <col min="6928" max="6928" width="10" style="155" customWidth="1"/>
    <col min="6929" max="6929" width="0" style="1" hidden="1" customWidth="1"/>
    <col min="6930" max="6931" width="14.7109375" style="155" customWidth="1"/>
    <col min="6932" max="6932" width="12.85546875" style="155" customWidth="1"/>
    <col min="6933" max="6933" width="3.28515625" style="155" customWidth="1"/>
    <col min="6934" max="6934" width="30.28515625" style="155" customWidth="1"/>
    <col min="6935" max="6935" width="5" style="155" customWidth="1"/>
    <col min="6936" max="6936" width="0" style="1" hidden="1" customWidth="1"/>
    <col min="6937" max="6937" width="14.28515625" style="155" customWidth="1"/>
    <col min="6938" max="6938" width="5.7109375" style="155" customWidth="1"/>
    <col min="6939" max="6939" width="0" style="1" hidden="1" customWidth="1"/>
    <col min="6940" max="6940" width="17.28515625" style="155" customWidth="1"/>
    <col min="6941" max="6941" width="12.7109375" style="155" customWidth="1"/>
    <col min="6942" max="6942" width="0" style="1" hidden="1" customWidth="1"/>
    <col min="6943" max="6943" width="5.28515625" style="155" customWidth="1"/>
    <col min="6944" max="6944" width="0" style="1" hidden="1" customWidth="1"/>
    <col min="6945" max="6945" width="17" style="155" customWidth="1"/>
    <col min="6946" max="6946" width="6.28515625" style="155" customWidth="1"/>
    <col min="6947" max="6947" width="0" style="1" hidden="1" customWidth="1"/>
    <col min="6948" max="6948" width="14.28515625" style="155" customWidth="1"/>
    <col min="6949" max="6949" width="7.5703125" style="155" customWidth="1"/>
    <col min="6950" max="6950" width="0" style="1" hidden="1" customWidth="1"/>
    <col min="6951" max="6952" width="14.28515625" style="155" customWidth="1"/>
    <col min="6953" max="6953" width="20.85546875" style="155" customWidth="1"/>
    <col min="6954" max="6954" width="14.42578125" style="155" customWidth="1"/>
    <col min="6955" max="6955" width="15" style="155" customWidth="1"/>
    <col min="6956" max="6956" width="2.7109375" style="155" customWidth="1"/>
    <col min="6957" max="6957" width="11.7109375" style="155" customWidth="1"/>
    <col min="6958" max="6958" width="11.5703125" style="155" customWidth="1"/>
    <col min="6959" max="6959" width="2.28515625" style="155" customWidth="1"/>
    <col min="6960" max="6960" width="41" style="155" customWidth="1"/>
    <col min="6961" max="6961" width="14.28515625" style="155" customWidth="1"/>
    <col min="6962" max="6963" width="11.5703125" style="155" customWidth="1"/>
    <col min="6964" max="6964" width="21.85546875" style="155" customWidth="1"/>
    <col min="6965" max="7156" width="11.42578125" style="155"/>
    <col min="7157" max="7157" width="21.85546875" style="155" customWidth="1"/>
    <col min="7158" max="7158" width="13.85546875" style="155" customWidth="1"/>
    <col min="7159" max="7159" width="38.7109375" style="155" customWidth="1"/>
    <col min="7160" max="7160" width="3" style="155" bestFit="1" customWidth="1"/>
    <col min="7161" max="7161" width="32.28515625" style="155" customWidth="1"/>
    <col min="7162" max="7162" width="46.28515625" style="155" customWidth="1"/>
    <col min="7163" max="7163" width="19" style="155" customWidth="1"/>
    <col min="7164" max="7164" width="0" style="1" hidden="1" customWidth="1"/>
    <col min="7165" max="7165" width="17.7109375" style="155" customWidth="1"/>
    <col min="7166" max="7166" width="0" style="1" hidden="1" customWidth="1"/>
    <col min="7167" max="7167" width="22.28515625" style="155" customWidth="1"/>
    <col min="7168" max="7168" width="5.28515625" style="155" customWidth="1"/>
    <col min="7169" max="7169" width="36.28515625" style="155" customWidth="1"/>
    <col min="7170" max="7170" width="5.7109375" style="155" customWidth="1"/>
    <col min="7171" max="7171" width="0" style="1" hidden="1" customWidth="1"/>
    <col min="7172" max="7172" width="20.7109375" style="155" customWidth="1"/>
    <col min="7173" max="7173" width="4.85546875" style="155" customWidth="1"/>
    <col min="7174" max="7174" width="0" style="1" hidden="1" customWidth="1"/>
    <col min="7175" max="7175" width="24.7109375" style="155" customWidth="1"/>
    <col min="7176" max="7176" width="12.28515625" style="155" customWidth="1"/>
    <col min="7177" max="7177" width="0" style="1" hidden="1" customWidth="1"/>
    <col min="7178" max="7178" width="3.42578125" style="155" customWidth="1"/>
    <col min="7179" max="7179" width="0" style="1" hidden="1" customWidth="1"/>
    <col min="7180" max="7180" width="17.7109375" style="155" customWidth="1"/>
    <col min="7181" max="7181" width="3.42578125" style="155" customWidth="1"/>
    <col min="7182" max="7182" width="0" style="1" hidden="1" customWidth="1"/>
    <col min="7183" max="7183" width="23.7109375" style="155" customWidth="1"/>
    <col min="7184" max="7184" width="10" style="155" customWidth="1"/>
    <col min="7185" max="7185" width="0" style="1" hidden="1" customWidth="1"/>
    <col min="7186" max="7187" width="14.7109375" style="155" customWidth="1"/>
    <col min="7188" max="7188" width="12.85546875" style="155" customWidth="1"/>
    <col min="7189" max="7189" width="3.28515625" style="155" customWidth="1"/>
    <col min="7190" max="7190" width="30.28515625" style="155" customWidth="1"/>
    <col min="7191" max="7191" width="5" style="155" customWidth="1"/>
    <col min="7192" max="7192" width="0" style="1" hidden="1" customWidth="1"/>
    <col min="7193" max="7193" width="14.28515625" style="155" customWidth="1"/>
    <col min="7194" max="7194" width="5.7109375" style="155" customWidth="1"/>
    <col min="7195" max="7195" width="0" style="1" hidden="1" customWidth="1"/>
    <col min="7196" max="7196" width="17.28515625" style="155" customWidth="1"/>
    <col min="7197" max="7197" width="12.7109375" style="155" customWidth="1"/>
    <col min="7198" max="7198" width="0" style="1" hidden="1" customWidth="1"/>
    <col min="7199" max="7199" width="5.28515625" style="155" customWidth="1"/>
    <col min="7200" max="7200" width="0" style="1" hidden="1" customWidth="1"/>
    <col min="7201" max="7201" width="17" style="155" customWidth="1"/>
    <col min="7202" max="7202" width="6.28515625" style="155" customWidth="1"/>
    <col min="7203" max="7203" width="0" style="1" hidden="1" customWidth="1"/>
    <col min="7204" max="7204" width="14.28515625" style="155" customWidth="1"/>
    <col min="7205" max="7205" width="7.5703125" style="155" customWidth="1"/>
    <col min="7206" max="7206" width="0" style="1" hidden="1" customWidth="1"/>
    <col min="7207" max="7208" width="14.28515625" style="155" customWidth="1"/>
    <col min="7209" max="7209" width="20.85546875" style="155" customWidth="1"/>
    <col min="7210" max="7210" width="14.42578125" style="155" customWidth="1"/>
    <col min="7211" max="7211" width="15" style="155" customWidth="1"/>
    <col min="7212" max="7212" width="2.7109375" style="155" customWidth="1"/>
    <col min="7213" max="7213" width="11.7109375" style="155" customWidth="1"/>
    <col min="7214" max="7214" width="11.5703125" style="155" customWidth="1"/>
    <col min="7215" max="7215" width="2.28515625" style="155" customWidth="1"/>
    <col min="7216" max="7216" width="41" style="155" customWidth="1"/>
    <col min="7217" max="7217" width="14.28515625" style="155" customWidth="1"/>
    <col min="7218" max="7219" width="11.5703125" style="155" customWidth="1"/>
    <col min="7220" max="7220" width="21.85546875" style="155" customWidth="1"/>
    <col min="7221" max="7412" width="11.42578125" style="155"/>
    <col min="7413" max="7413" width="21.85546875" style="155" customWidth="1"/>
    <col min="7414" max="7414" width="13.85546875" style="155" customWidth="1"/>
    <col min="7415" max="7415" width="38.7109375" style="155" customWidth="1"/>
    <col min="7416" max="7416" width="3" style="155" bestFit="1" customWidth="1"/>
    <col min="7417" max="7417" width="32.28515625" style="155" customWidth="1"/>
    <col min="7418" max="7418" width="46.28515625" style="155" customWidth="1"/>
    <col min="7419" max="7419" width="19" style="155" customWidth="1"/>
    <col min="7420" max="7420" width="0" style="1" hidden="1" customWidth="1"/>
    <col min="7421" max="7421" width="17.7109375" style="155" customWidth="1"/>
    <col min="7422" max="7422" width="0" style="1" hidden="1" customWidth="1"/>
    <col min="7423" max="7423" width="22.28515625" style="155" customWidth="1"/>
    <col min="7424" max="7424" width="5.28515625" style="155" customWidth="1"/>
    <col min="7425" max="7425" width="36.28515625" style="155" customWidth="1"/>
    <col min="7426" max="7426" width="5.7109375" style="155" customWidth="1"/>
    <col min="7427" max="7427" width="0" style="1" hidden="1" customWidth="1"/>
    <col min="7428" max="7428" width="20.7109375" style="155" customWidth="1"/>
    <col min="7429" max="7429" width="4.85546875" style="155" customWidth="1"/>
    <col min="7430" max="7430" width="0" style="1" hidden="1" customWidth="1"/>
    <col min="7431" max="7431" width="24.7109375" style="155" customWidth="1"/>
    <col min="7432" max="7432" width="12.28515625" style="155" customWidth="1"/>
    <col min="7433" max="7433" width="0" style="1" hidden="1" customWidth="1"/>
    <col min="7434" max="7434" width="3.42578125" style="155" customWidth="1"/>
    <col min="7435" max="7435" width="0" style="1" hidden="1" customWidth="1"/>
    <col min="7436" max="7436" width="17.7109375" style="155" customWidth="1"/>
    <col min="7437" max="7437" width="3.42578125" style="155" customWidth="1"/>
    <col min="7438" max="7438" width="0" style="1" hidden="1" customWidth="1"/>
    <col min="7439" max="7439" width="23.7109375" style="155" customWidth="1"/>
    <col min="7440" max="7440" width="10" style="155" customWidth="1"/>
    <col min="7441" max="7441" width="0" style="1" hidden="1" customWidth="1"/>
    <col min="7442" max="7443" width="14.7109375" style="155" customWidth="1"/>
    <col min="7444" max="7444" width="12.85546875" style="155" customWidth="1"/>
    <col min="7445" max="7445" width="3.28515625" style="155" customWidth="1"/>
    <col min="7446" max="7446" width="30.28515625" style="155" customWidth="1"/>
    <col min="7447" max="7447" width="5" style="155" customWidth="1"/>
    <col min="7448" max="7448" width="0" style="1" hidden="1" customWidth="1"/>
    <col min="7449" max="7449" width="14.28515625" style="155" customWidth="1"/>
    <col min="7450" max="7450" width="5.7109375" style="155" customWidth="1"/>
    <col min="7451" max="7451" width="0" style="1" hidden="1" customWidth="1"/>
    <col min="7452" max="7452" width="17.28515625" style="155" customWidth="1"/>
    <col min="7453" max="7453" width="12.7109375" style="155" customWidth="1"/>
    <col min="7454" max="7454" width="0" style="1" hidden="1" customWidth="1"/>
    <col min="7455" max="7455" width="5.28515625" style="155" customWidth="1"/>
    <col min="7456" max="7456" width="0" style="1" hidden="1" customWidth="1"/>
    <col min="7457" max="7457" width="17" style="155" customWidth="1"/>
    <col min="7458" max="7458" width="6.28515625" style="155" customWidth="1"/>
    <col min="7459" max="7459" width="0" style="1" hidden="1" customWidth="1"/>
    <col min="7460" max="7460" width="14.28515625" style="155" customWidth="1"/>
    <col min="7461" max="7461" width="7.5703125" style="155" customWidth="1"/>
    <col min="7462" max="7462" width="0" style="1" hidden="1" customWidth="1"/>
    <col min="7463" max="7464" width="14.28515625" style="155" customWidth="1"/>
    <col min="7465" max="7465" width="20.85546875" style="155" customWidth="1"/>
    <col min="7466" max="7466" width="14.42578125" style="155" customWidth="1"/>
    <col min="7467" max="7467" width="15" style="155" customWidth="1"/>
    <col min="7468" max="7468" width="2.7109375" style="155" customWidth="1"/>
    <col min="7469" max="7469" width="11.7109375" style="155" customWidth="1"/>
    <col min="7470" max="7470" width="11.5703125" style="155" customWidth="1"/>
    <col min="7471" max="7471" width="2.28515625" style="155" customWidth="1"/>
    <col min="7472" max="7472" width="41" style="155" customWidth="1"/>
    <col min="7473" max="7473" width="14.28515625" style="155" customWidth="1"/>
    <col min="7474" max="7475" width="11.5703125" style="155" customWidth="1"/>
    <col min="7476" max="7476" width="21.85546875" style="155" customWidth="1"/>
    <col min="7477" max="7668" width="11.42578125" style="155"/>
    <col min="7669" max="7669" width="21.85546875" style="155" customWidth="1"/>
    <col min="7670" max="7670" width="13.85546875" style="155" customWidth="1"/>
    <col min="7671" max="7671" width="38.7109375" style="155" customWidth="1"/>
    <col min="7672" max="7672" width="3" style="155" bestFit="1" customWidth="1"/>
    <col min="7673" max="7673" width="32.28515625" style="155" customWidth="1"/>
    <col min="7674" max="7674" width="46.28515625" style="155" customWidth="1"/>
    <col min="7675" max="7675" width="19" style="155" customWidth="1"/>
    <col min="7676" max="7676" width="0" style="1" hidden="1" customWidth="1"/>
    <col min="7677" max="7677" width="17.7109375" style="155" customWidth="1"/>
    <col min="7678" max="7678" width="0" style="1" hidden="1" customWidth="1"/>
    <col min="7679" max="7679" width="22.28515625" style="155" customWidth="1"/>
    <col min="7680" max="7680" width="5.28515625" style="155" customWidth="1"/>
    <col min="7681" max="7681" width="36.28515625" style="155" customWidth="1"/>
    <col min="7682" max="7682" width="5.7109375" style="155" customWidth="1"/>
    <col min="7683" max="7683" width="0" style="1" hidden="1" customWidth="1"/>
    <col min="7684" max="7684" width="20.7109375" style="155" customWidth="1"/>
    <col min="7685" max="7685" width="4.85546875" style="155" customWidth="1"/>
    <col min="7686" max="7686" width="0" style="1" hidden="1" customWidth="1"/>
    <col min="7687" max="7687" width="24.7109375" style="155" customWidth="1"/>
    <col min="7688" max="7688" width="12.28515625" style="155" customWidth="1"/>
    <col min="7689" max="7689" width="0" style="1" hidden="1" customWidth="1"/>
    <col min="7690" max="7690" width="3.42578125" style="155" customWidth="1"/>
    <col min="7691" max="7691" width="0" style="1" hidden="1" customWidth="1"/>
    <col min="7692" max="7692" width="17.7109375" style="155" customWidth="1"/>
    <col min="7693" max="7693" width="3.42578125" style="155" customWidth="1"/>
    <col min="7694" max="7694" width="0" style="1" hidden="1" customWidth="1"/>
    <col min="7695" max="7695" width="23.7109375" style="155" customWidth="1"/>
    <col min="7696" max="7696" width="10" style="155" customWidth="1"/>
    <col min="7697" max="7697" width="0" style="1" hidden="1" customWidth="1"/>
    <col min="7698" max="7699" width="14.7109375" style="155" customWidth="1"/>
    <col min="7700" max="7700" width="12.85546875" style="155" customWidth="1"/>
    <col min="7701" max="7701" width="3.28515625" style="155" customWidth="1"/>
    <col min="7702" max="7702" width="30.28515625" style="155" customWidth="1"/>
    <col min="7703" max="7703" width="5" style="155" customWidth="1"/>
    <col min="7704" max="7704" width="0" style="1" hidden="1" customWidth="1"/>
    <col min="7705" max="7705" width="14.28515625" style="155" customWidth="1"/>
    <col min="7706" max="7706" width="5.7109375" style="155" customWidth="1"/>
    <col min="7707" max="7707" width="0" style="1" hidden="1" customWidth="1"/>
    <col min="7708" max="7708" width="17.28515625" style="155" customWidth="1"/>
    <col min="7709" max="7709" width="12.7109375" style="155" customWidth="1"/>
    <col min="7710" max="7710" width="0" style="1" hidden="1" customWidth="1"/>
    <col min="7711" max="7711" width="5.28515625" style="155" customWidth="1"/>
    <col min="7712" max="7712" width="0" style="1" hidden="1" customWidth="1"/>
    <col min="7713" max="7713" width="17" style="155" customWidth="1"/>
    <col min="7714" max="7714" width="6.28515625" style="155" customWidth="1"/>
    <col min="7715" max="7715" width="0" style="1" hidden="1" customWidth="1"/>
    <col min="7716" max="7716" width="14.28515625" style="155" customWidth="1"/>
    <col min="7717" max="7717" width="7.5703125" style="155" customWidth="1"/>
    <col min="7718" max="7718" width="0" style="1" hidden="1" customWidth="1"/>
    <col min="7719" max="7720" width="14.28515625" style="155" customWidth="1"/>
    <col min="7721" max="7721" width="20.85546875" style="155" customWidth="1"/>
    <col min="7722" max="7722" width="14.42578125" style="155" customWidth="1"/>
    <col min="7723" max="7723" width="15" style="155" customWidth="1"/>
    <col min="7724" max="7724" width="2.7109375" style="155" customWidth="1"/>
    <col min="7725" max="7725" width="11.7109375" style="155" customWidth="1"/>
    <col min="7726" max="7726" width="11.5703125" style="155" customWidth="1"/>
    <col min="7727" max="7727" width="2.28515625" style="155" customWidth="1"/>
    <col min="7728" max="7728" width="41" style="155" customWidth="1"/>
    <col min="7729" max="7729" width="14.28515625" style="155" customWidth="1"/>
    <col min="7730" max="7731" width="11.5703125" style="155" customWidth="1"/>
    <col min="7732" max="7732" width="21.85546875" style="155" customWidth="1"/>
    <col min="7733" max="7924" width="11.42578125" style="155"/>
    <col min="7925" max="7925" width="21.85546875" style="155" customWidth="1"/>
    <col min="7926" max="7926" width="13.85546875" style="155" customWidth="1"/>
    <col min="7927" max="7927" width="38.7109375" style="155" customWidth="1"/>
    <col min="7928" max="7928" width="3" style="155" bestFit="1" customWidth="1"/>
    <col min="7929" max="7929" width="32.28515625" style="155" customWidth="1"/>
    <col min="7930" max="7930" width="46.28515625" style="155" customWidth="1"/>
    <col min="7931" max="7931" width="19" style="155" customWidth="1"/>
    <col min="7932" max="7932" width="0" style="1" hidden="1" customWidth="1"/>
    <col min="7933" max="7933" width="17.7109375" style="155" customWidth="1"/>
    <col min="7934" max="7934" width="0" style="1" hidden="1" customWidth="1"/>
    <col min="7935" max="7935" width="22.28515625" style="155" customWidth="1"/>
    <col min="7936" max="7936" width="5.28515625" style="155" customWidth="1"/>
    <col min="7937" max="7937" width="36.28515625" style="155" customWidth="1"/>
    <col min="7938" max="7938" width="5.7109375" style="155" customWidth="1"/>
    <col min="7939" max="7939" width="0" style="1" hidden="1" customWidth="1"/>
    <col min="7940" max="7940" width="20.7109375" style="155" customWidth="1"/>
    <col min="7941" max="7941" width="4.85546875" style="155" customWidth="1"/>
    <col min="7942" max="7942" width="0" style="1" hidden="1" customWidth="1"/>
    <col min="7943" max="7943" width="24.7109375" style="155" customWidth="1"/>
    <col min="7944" max="7944" width="12.28515625" style="155" customWidth="1"/>
    <col min="7945" max="7945" width="0" style="1" hidden="1" customWidth="1"/>
    <col min="7946" max="7946" width="3.42578125" style="155" customWidth="1"/>
    <col min="7947" max="7947" width="0" style="1" hidden="1" customWidth="1"/>
    <col min="7948" max="7948" width="17.7109375" style="155" customWidth="1"/>
    <col min="7949" max="7949" width="3.42578125" style="155" customWidth="1"/>
    <col min="7950" max="7950" width="0" style="1" hidden="1" customWidth="1"/>
    <col min="7951" max="7951" width="23.7109375" style="155" customWidth="1"/>
    <col min="7952" max="7952" width="10" style="155" customWidth="1"/>
    <col min="7953" max="7953" width="0" style="1" hidden="1" customWidth="1"/>
    <col min="7954" max="7955" width="14.7109375" style="155" customWidth="1"/>
    <col min="7956" max="7956" width="12.85546875" style="155" customWidth="1"/>
    <col min="7957" max="7957" width="3.28515625" style="155" customWidth="1"/>
    <col min="7958" max="7958" width="30.28515625" style="155" customWidth="1"/>
    <col min="7959" max="7959" width="5" style="155" customWidth="1"/>
    <col min="7960" max="7960" width="0" style="1" hidden="1" customWidth="1"/>
    <col min="7961" max="7961" width="14.28515625" style="155" customWidth="1"/>
    <col min="7962" max="7962" width="5.7109375" style="155" customWidth="1"/>
    <col min="7963" max="7963" width="0" style="1" hidden="1" customWidth="1"/>
    <col min="7964" max="7964" width="17.28515625" style="155" customWidth="1"/>
    <col min="7965" max="7965" width="12.7109375" style="155" customWidth="1"/>
    <col min="7966" max="7966" width="0" style="1" hidden="1" customWidth="1"/>
    <col min="7967" max="7967" width="5.28515625" style="155" customWidth="1"/>
    <col min="7968" max="7968" width="0" style="1" hidden="1" customWidth="1"/>
    <col min="7969" max="7969" width="17" style="155" customWidth="1"/>
    <col min="7970" max="7970" width="6.28515625" style="155" customWidth="1"/>
    <col min="7971" max="7971" width="0" style="1" hidden="1" customWidth="1"/>
    <col min="7972" max="7972" width="14.28515625" style="155" customWidth="1"/>
    <col min="7973" max="7973" width="7.5703125" style="155" customWidth="1"/>
    <col min="7974" max="7974" width="0" style="1" hidden="1" customWidth="1"/>
    <col min="7975" max="7976" width="14.28515625" style="155" customWidth="1"/>
    <col min="7977" max="7977" width="20.85546875" style="155" customWidth="1"/>
    <col min="7978" max="7978" width="14.42578125" style="155" customWidth="1"/>
    <col min="7979" max="7979" width="15" style="155" customWidth="1"/>
    <col min="7980" max="7980" width="2.7109375" style="155" customWidth="1"/>
    <col min="7981" max="7981" width="11.7109375" style="155" customWidth="1"/>
    <col min="7982" max="7982" width="11.5703125" style="155" customWidth="1"/>
    <col min="7983" max="7983" width="2.28515625" style="155" customWidth="1"/>
    <col min="7984" max="7984" width="41" style="155" customWidth="1"/>
    <col min="7985" max="7985" width="14.28515625" style="155" customWidth="1"/>
    <col min="7986" max="7987" width="11.5703125" style="155" customWidth="1"/>
    <col min="7988" max="7988" width="21.85546875" style="155" customWidth="1"/>
    <col min="7989" max="8180" width="11.42578125" style="155"/>
    <col min="8181" max="8181" width="21.85546875" style="155" customWidth="1"/>
    <col min="8182" max="8182" width="13.85546875" style="155" customWidth="1"/>
    <col min="8183" max="8183" width="38.7109375" style="155" customWidth="1"/>
    <col min="8184" max="8184" width="3" style="155" bestFit="1" customWidth="1"/>
    <col min="8185" max="8185" width="32.28515625" style="155" customWidth="1"/>
    <col min="8186" max="8186" width="46.28515625" style="155" customWidth="1"/>
    <col min="8187" max="8187" width="19" style="155" customWidth="1"/>
    <col min="8188" max="8188" width="0" style="1" hidden="1" customWidth="1"/>
    <col min="8189" max="8189" width="17.7109375" style="155" customWidth="1"/>
    <col min="8190" max="8190" width="0" style="1" hidden="1" customWidth="1"/>
    <col min="8191" max="8191" width="22.28515625" style="155" customWidth="1"/>
    <col min="8192" max="8192" width="5.28515625" style="155" customWidth="1"/>
    <col min="8193" max="8193" width="36.28515625" style="155" customWidth="1"/>
    <col min="8194" max="8194" width="5.7109375" style="155" customWidth="1"/>
    <col min="8195" max="8195" width="0" style="1" hidden="1" customWidth="1"/>
    <col min="8196" max="8196" width="20.7109375" style="155" customWidth="1"/>
    <col min="8197" max="8197" width="4.85546875" style="155" customWidth="1"/>
    <col min="8198" max="8198" width="0" style="1" hidden="1" customWidth="1"/>
    <col min="8199" max="8199" width="24.7109375" style="155" customWidth="1"/>
    <col min="8200" max="8200" width="12.28515625" style="155" customWidth="1"/>
    <col min="8201" max="8201" width="0" style="1" hidden="1" customWidth="1"/>
    <col min="8202" max="8202" width="3.42578125" style="155" customWidth="1"/>
    <col min="8203" max="8203" width="0" style="1" hidden="1" customWidth="1"/>
    <col min="8204" max="8204" width="17.7109375" style="155" customWidth="1"/>
    <col min="8205" max="8205" width="3.42578125" style="155" customWidth="1"/>
    <col min="8206" max="8206" width="0" style="1" hidden="1" customWidth="1"/>
    <col min="8207" max="8207" width="23.7109375" style="155" customWidth="1"/>
    <col min="8208" max="8208" width="10" style="155" customWidth="1"/>
    <col min="8209" max="8209" width="0" style="1" hidden="1" customWidth="1"/>
    <col min="8210" max="8211" width="14.7109375" style="155" customWidth="1"/>
    <col min="8212" max="8212" width="12.85546875" style="155" customWidth="1"/>
    <col min="8213" max="8213" width="3.28515625" style="155" customWidth="1"/>
    <col min="8214" max="8214" width="30.28515625" style="155" customWidth="1"/>
    <col min="8215" max="8215" width="5" style="155" customWidth="1"/>
    <col min="8216" max="8216" width="0" style="1" hidden="1" customWidth="1"/>
    <col min="8217" max="8217" width="14.28515625" style="155" customWidth="1"/>
    <col min="8218" max="8218" width="5.7109375" style="155" customWidth="1"/>
    <col min="8219" max="8219" width="0" style="1" hidden="1" customWidth="1"/>
    <col min="8220" max="8220" width="17.28515625" style="155" customWidth="1"/>
    <col min="8221" max="8221" width="12.7109375" style="155" customWidth="1"/>
    <col min="8222" max="8222" width="0" style="1" hidden="1" customWidth="1"/>
    <col min="8223" max="8223" width="5.28515625" style="155" customWidth="1"/>
    <col min="8224" max="8224" width="0" style="1" hidden="1" customWidth="1"/>
    <col min="8225" max="8225" width="17" style="155" customWidth="1"/>
    <col min="8226" max="8226" width="6.28515625" style="155" customWidth="1"/>
    <col min="8227" max="8227" width="0" style="1" hidden="1" customWidth="1"/>
    <col min="8228" max="8228" width="14.28515625" style="155" customWidth="1"/>
    <col min="8229" max="8229" width="7.5703125" style="155" customWidth="1"/>
    <col min="8230" max="8230" width="0" style="1" hidden="1" customWidth="1"/>
    <col min="8231" max="8232" width="14.28515625" style="155" customWidth="1"/>
    <col min="8233" max="8233" width="20.85546875" style="155" customWidth="1"/>
    <col min="8234" max="8234" width="14.42578125" style="155" customWidth="1"/>
    <col min="8235" max="8235" width="15" style="155" customWidth="1"/>
    <col min="8236" max="8236" width="2.7109375" style="155" customWidth="1"/>
    <col min="8237" max="8237" width="11.7109375" style="155" customWidth="1"/>
    <col min="8238" max="8238" width="11.5703125" style="155" customWidth="1"/>
    <col min="8239" max="8239" width="2.28515625" style="155" customWidth="1"/>
    <col min="8240" max="8240" width="41" style="155" customWidth="1"/>
    <col min="8241" max="8241" width="14.28515625" style="155" customWidth="1"/>
    <col min="8242" max="8243" width="11.5703125" style="155" customWidth="1"/>
    <col min="8244" max="8244" width="21.85546875" style="155" customWidth="1"/>
    <col min="8245" max="8436" width="11.42578125" style="155"/>
    <col min="8437" max="8437" width="21.85546875" style="155" customWidth="1"/>
    <col min="8438" max="8438" width="13.85546875" style="155" customWidth="1"/>
    <col min="8439" max="8439" width="38.7109375" style="155" customWidth="1"/>
    <col min="8440" max="8440" width="3" style="155" bestFit="1" customWidth="1"/>
    <col min="8441" max="8441" width="32.28515625" style="155" customWidth="1"/>
    <col min="8442" max="8442" width="46.28515625" style="155" customWidth="1"/>
    <col min="8443" max="8443" width="19" style="155" customWidth="1"/>
    <col min="8444" max="8444" width="0" style="1" hidden="1" customWidth="1"/>
    <col min="8445" max="8445" width="17.7109375" style="155" customWidth="1"/>
    <col min="8446" max="8446" width="0" style="1" hidden="1" customWidth="1"/>
    <col min="8447" max="8447" width="22.28515625" style="155" customWidth="1"/>
    <col min="8448" max="8448" width="5.28515625" style="155" customWidth="1"/>
    <col min="8449" max="8449" width="36.28515625" style="155" customWidth="1"/>
    <col min="8450" max="8450" width="5.7109375" style="155" customWidth="1"/>
    <col min="8451" max="8451" width="0" style="1" hidden="1" customWidth="1"/>
    <col min="8452" max="8452" width="20.7109375" style="155" customWidth="1"/>
    <col min="8453" max="8453" width="4.85546875" style="155" customWidth="1"/>
    <col min="8454" max="8454" width="0" style="1" hidden="1" customWidth="1"/>
    <col min="8455" max="8455" width="24.7109375" style="155" customWidth="1"/>
    <col min="8456" max="8456" width="12.28515625" style="155" customWidth="1"/>
    <col min="8457" max="8457" width="0" style="1" hidden="1" customWidth="1"/>
    <col min="8458" max="8458" width="3.42578125" style="155" customWidth="1"/>
    <col min="8459" max="8459" width="0" style="1" hidden="1" customWidth="1"/>
    <col min="8460" max="8460" width="17.7109375" style="155" customWidth="1"/>
    <col min="8461" max="8461" width="3.42578125" style="155" customWidth="1"/>
    <col min="8462" max="8462" width="0" style="1" hidden="1" customWidth="1"/>
    <col min="8463" max="8463" width="23.7109375" style="155" customWidth="1"/>
    <col min="8464" max="8464" width="10" style="155" customWidth="1"/>
    <col min="8465" max="8465" width="0" style="1" hidden="1" customWidth="1"/>
    <col min="8466" max="8467" width="14.7109375" style="155" customWidth="1"/>
    <col min="8468" max="8468" width="12.85546875" style="155" customWidth="1"/>
    <col min="8469" max="8469" width="3.28515625" style="155" customWidth="1"/>
    <col min="8470" max="8470" width="30.28515625" style="155" customWidth="1"/>
    <col min="8471" max="8471" width="5" style="155" customWidth="1"/>
    <col min="8472" max="8472" width="0" style="1" hidden="1" customWidth="1"/>
    <col min="8473" max="8473" width="14.28515625" style="155" customWidth="1"/>
    <col min="8474" max="8474" width="5.7109375" style="155" customWidth="1"/>
    <col min="8475" max="8475" width="0" style="1" hidden="1" customWidth="1"/>
    <col min="8476" max="8476" width="17.28515625" style="155" customWidth="1"/>
    <col min="8477" max="8477" width="12.7109375" style="155" customWidth="1"/>
    <col min="8478" max="8478" width="0" style="1" hidden="1" customWidth="1"/>
    <col min="8479" max="8479" width="5.28515625" style="155" customWidth="1"/>
    <col min="8480" max="8480" width="0" style="1" hidden="1" customWidth="1"/>
    <col min="8481" max="8481" width="17" style="155" customWidth="1"/>
    <col min="8482" max="8482" width="6.28515625" style="155" customWidth="1"/>
    <col min="8483" max="8483" width="0" style="1" hidden="1" customWidth="1"/>
    <col min="8484" max="8484" width="14.28515625" style="155" customWidth="1"/>
    <col min="8485" max="8485" width="7.5703125" style="155" customWidth="1"/>
    <col min="8486" max="8486" width="0" style="1" hidden="1" customWidth="1"/>
    <col min="8487" max="8488" width="14.28515625" style="155" customWidth="1"/>
    <col min="8489" max="8489" width="20.85546875" style="155" customWidth="1"/>
    <col min="8490" max="8490" width="14.42578125" style="155" customWidth="1"/>
    <col min="8491" max="8491" width="15" style="155" customWidth="1"/>
    <col min="8492" max="8492" width="2.7109375" style="155" customWidth="1"/>
    <col min="8493" max="8493" width="11.7109375" style="155" customWidth="1"/>
    <col min="8494" max="8494" width="11.5703125" style="155" customWidth="1"/>
    <col min="8495" max="8495" width="2.28515625" style="155" customWidth="1"/>
    <col min="8496" max="8496" width="41" style="155" customWidth="1"/>
    <col min="8497" max="8497" width="14.28515625" style="155" customWidth="1"/>
    <col min="8498" max="8499" width="11.5703125" style="155" customWidth="1"/>
    <col min="8500" max="8500" width="21.85546875" style="155" customWidth="1"/>
    <col min="8501" max="8692" width="11.42578125" style="155"/>
    <col min="8693" max="8693" width="21.85546875" style="155" customWidth="1"/>
    <col min="8694" max="8694" width="13.85546875" style="155" customWidth="1"/>
    <col min="8695" max="8695" width="38.7109375" style="155" customWidth="1"/>
    <col min="8696" max="8696" width="3" style="155" bestFit="1" customWidth="1"/>
    <col min="8697" max="8697" width="32.28515625" style="155" customWidth="1"/>
    <col min="8698" max="8698" width="46.28515625" style="155" customWidth="1"/>
    <col min="8699" max="8699" width="19" style="155" customWidth="1"/>
    <col min="8700" max="8700" width="0" style="1" hidden="1" customWidth="1"/>
    <col min="8701" max="8701" width="17.7109375" style="155" customWidth="1"/>
    <col min="8702" max="8702" width="0" style="1" hidden="1" customWidth="1"/>
    <col min="8703" max="8703" width="22.28515625" style="155" customWidth="1"/>
    <col min="8704" max="8704" width="5.28515625" style="155" customWidth="1"/>
    <col min="8705" max="8705" width="36.28515625" style="155" customWidth="1"/>
    <col min="8706" max="8706" width="5.7109375" style="155" customWidth="1"/>
    <col min="8707" max="8707" width="0" style="1" hidden="1" customWidth="1"/>
    <col min="8708" max="8708" width="20.7109375" style="155" customWidth="1"/>
    <col min="8709" max="8709" width="4.85546875" style="155" customWidth="1"/>
    <col min="8710" max="8710" width="0" style="1" hidden="1" customWidth="1"/>
    <col min="8711" max="8711" width="24.7109375" style="155" customWidth="1"/>
    <col min="8712" max="8712" width="12.28515625" style="155" customWidth="1"/>
    <col min="8713" max="8713" width="0" style="1" hidden="1" customWidth="1"/>
    <col min="8714" max="8714" width="3.42578125" style="155" customWidth="1"/>
    <col min="8715" max="8715" width="0" style="1" hidden="1" customWidth="1"/>
    <col min="8716" max="8716" width="17.7109375" style="155" customWidth="1"/>
    <col min="8717" max="8717" width="3.42578125" style="155" customWidth="1"/>
    <col min="8718" max="8718" width="0" style="1" hidden="1" customWidth="1"/>
    <col min="8719" max="8719" width="23.7109375" style="155" customWidth="1"/>
    <col min="8720" max="8720" width="10" style="155" customWidth="1"/>
    <col min="8721" max="8721" width="0" style="1" hidden="1" customWidth="1"/>
    <col min="8722" max="8723" width="14.7109375" style="155" customWidth="1"/>
    <col min="8724" max="8724" width="12.85546875" style="155" customWidth="1"/>
    <col min="8725" max="8725" width="3.28515625" style="155" customWidth="1"/>
    <col min="8726" max="8726" width="30.28515625" style="155" customWidth="1"/>
    <col min="8727" max="8727" width="5" style="155" customWidth="1"/>
    <col min="8728" max="8728" width="0" style="1" hidden="1" customWidth="1"/>
    <col min="8729" max="8729" width="14.28515625" style="155" customWidth="1"/>
    <col min="8730" max="8730" width="5.7109375" style="155" customWidth="1"/>
    <col min="8731" max="8731" width="0" style="1" hidden="1" customWidth="1"/>
    <col min="8732" max="8732" width="17.28515625" style="155" customWidth="1"/>
    <col min="8733" max="8733" width="12.7109375" style="155" customWidth="1"/>
    <col min="8734" max="8734" width="0" style="1" hidden="1" customWidth="1"/>
    <col min="8735" max="8735" width="5.28515625" style="155" customWidth="1"/>
    <col min="8736" max="8736" width="0" style="1" hidden="1" customWidth="1"/>
    <col min="8737" max="8737" width="17" style="155" customWidth="1"/>
    <col min="8738" max="8738" width="6.28515625" style="155" customWidth="1"/>
    <col min="8739" max="8739" width="0" style="1" hidden="1" customWidth="1"/>
    <col min="8740" max="8740" width="14.28515625" style="155" customWidth="1"/>
    <col min="8741" max="8741" width="7.5703125" style="155" customWidth="1"/>
    <col min="8742" max="8742" width="0" style="1" hidden="1" customWidth="1"/>
    <col min="8743" max="8744" width="14.28515625" style="155" customWidth="1"/>
    <col min="8745" max="8745" width="20.85546875" style="155" customWidth="1"/>
    <col min="8746" max="8746" width="14.42578125" style="155" customWidth="1"/>
    <col min="8747" max="8747" width="15" style="155" customWidth="1"/>
    <col min="8748" max="8748" width="2.7109375" style="155" customWidth="1"/>
    <col min="8749" max="8749" width="11.7109375" style="155" customWidth="1"/>
    <col min="8750" max="8750" width="11.5703125" style="155" customWidth="1"/>
    <col min="8751" max="8751" width="2.28515625" style="155" customWidth="1"/>
    <col min="8752" max="8752" width="41" style="155" customWidth="1"/>
    <col min="8753" max="8753" width="14.28515625" style="155" customWidth="1"/>
    <col min="8754" max="8755" width="11.5703125" style="155" customWidth="1"/>
    <col min="8756" max="8756" width="21.85546875" style="155" customWidth="1"/>
    <col min="8757" max="8948" width="11.42578125" style="155"/>
    <col min="8949" max="8949" width="21.85546875" style="155" customWidth="1"/>
    <col min="8950" max="8950" width="13.85546875" style="155" customWidth="1"/>
    <col min="8951" max="8951" width="38.7109375" style="155" customWidth="1"/>
    <col min="8952" max="8952" width="3" style="155" bestFit="1" customWidth="1"/>
    <col min="8953" max="8953" width="32.28515625" style="155" customWidth="1"/>
    <col min="8954" max="8954" width="46.28515625" style="155" customWidth="1"/>
    <col min="8955" max="8955" width="19" style="155" customWidth="1"/>
    <col min="8956" max="8956" width="0" style="1" hidden="1" customWidth="1"/>
    <col min="8957" max="8957" width="17.7109375" style="155" customWidth="1"/>
    <col min="8958" max="8958" width="0" style="1" hidden="1" customWidth="1"/>
    <col min="8959" max="8959" width="22.28515625" style="155" customWidth="1"/>
    <col min="8960" max="8960" width="5.28515625" style="155" customWidth="1"/>
    <col min="8961" max="8961" width="36.28515625" style="155" customWidth="1"/>
    <col min="8962" max="8962" width="5.7109375" style="155" customWidth="1"/>
    <col min="8963" max="8963" width="0" style="1" hidden="1" customWidth="1"/>
    <col min="8964" max="8964" width="20.7109375" style="155" customWidth="1"/>
    <col min="8965" max="8965" width="4.85546875" style="155" customWidth="1"/>
    <col min="8966" max="8966" width="0" style="1" hidden="1" customWidth="1"/>
    <col min="8967" max="8967" width="24.7109375" style="155" customWidth="1"/>
    <col min="8968" max="8968" width="12.28515625" style="155" customWidth="1"/>
    <col min="8969" max="8969" width="0" style="1" hidden="1" customWidth="1"/>
    <col min="8970" max="8970" width="3.42578125" style="155" customWidth="1"/>
    <col min="8971" max="8971" width="0" style="1" hidden="1" customWidth="1"/>
    <col min="8972" max="8972" width="17.7109375" style="155" customWidth="1"/>
    <col min="8973" max="8973" width="3.42578125" style="155" customWidth="1"/>
    <col min="8974" max="8974" width="0" style="1" hidden="1" customWidth="1"/>
    <col min="8975" max="8975" width="23.7109375" style="155" customWidth="1"/>
    <col min="8976" max="8976" width="10" style="155" customWidth="1"/>
    <col min="8977" max="8977" width="0" style="1" hidden="1" customWidth="1"/>
    <col min="8978" max="8979" width="14.7109375" style="155" customWidth="1"/>
    <col min="8980" max="8980" width="12.85546875" style="155" customWidth="1"/>
    <col min="8981" max="8981" width="3.28515625" style="155" customWidth="1"/>
    <col min="8982" max="8982" width="30.28515625" style="155" customWidth="1"/>
    <col min="8983" max="8983" width="5" style="155" customWidth="1"/>
    <col min="8984" max="8984" width="0" style="1" hidden="1" customWidth="1"/>
    <col min="8985" max="8985" width="14.28515625" style="155" customWidth="1"/>
    <col min="8986" max="8986" width="5.7109375" style="155" customWidth="1"/>
    <col min="8987" max="8987" width="0" style="1" hidden="1" customWidth="1"/>
    <col min="8988" max="8988" width="17.28515625" style="155" customWidth="1"/>
    <col min="8989" max="8989" width="12.7109375" style="155" customWidth="1"/>
    <col min="8990" max="8990" width="0" style="1" hidden="1" customWidth="1"/>
    <col min="8991" max="8991" width="5.28515625" style="155" customWidth="1"/>
    <col min="8992" max="8992" width="0" style="1" hidden="1" customWidth="1"/>
    <col min="8993" max="8993" width="17" style="155" customWidth="1"/>
    <col min="8994" max="8994" width="6.28515625" style="155" customWidth="1"/>
    <col min="8995" max="8995" width="0" style="1" hidden="1" customWidth="1"/>
    <col min="8996" max="8996" width="14.28515625" style="155" customWidth="1"/>
    <col min="8997" max="8997" width="7.5703125" style="155" customWidth="1"/>
    <col min="8998" max="8998" width="0" style="1" hidden="1" customWidth="1"/>
    <col min="8999" max="9000" width="14.28515625" style="155" customWidth="1"/>
    <col min="9001" max="9001" width="20.85546875" style="155" customWidth="1"/>
    <col min="9002" max="9002" width="14.42578125" style="155" customWidth="1"/>
    <col min="9003" max="9003" width="15" style="155" customWidth="1"/>
    <col min="9004" max="9004" width="2.7109375" style="155" customWidth="1"/>
    <col min="9005" max="9005" width="11.7109375" style="155" customWidth="1"/>
    <col min="9006" max="9006" width="11.5703125" style="155" customWidth="1"/>
    <col min="9007" max="9007" width="2.28515625" style="155" customWidth="1"/>
    <col min="9008" max="9008" width="41" style="155" customWidth="1"/>
    <col min="9009" max="9009" width="14.28515625" style="155" customWidth="1"/>
    <col min="9010" max="9011" width="11.5703125" style="155" customWidth="1"/>
    <col min="9012" max="9012" width="21.85546875" style="155" customWidth="1"/>
    <col min="9013" max="9204" width="11.42578125" style="155"/>
    <col min="9205" max="9205" width="21.85546875" style="155" customWidth="1"/>
    <col min="9206" max="9206" width="13.85546875" style="155" customWidth="1"/>
    <col min="9207" max="9207" width="38.7109375" style="155" customWidth="1"/>
    <col min="9208" max="9208" width="3" style="155" bestFit="1" customWidth="1"/>
    <col min="9209" max="9209" width="32.28515625" style="155" customWidth="1"/>
    <col min="9210" max="9210" width="46.28515625" style="155" customWidth="1"/>
    <col min="9211" max="9211" width="19" style="155" customWidth="1"/>
    <col min="9212" max="9212" width="0" style="1" hidden="1" customWidth="1"/>
    <col min="9213" max="9213" width="17.7109375" style="155" customWidth="1"/>
    <col min="9214" max="9214" width="0" style="1" hidden="1" customWidth="1"/>
    <col min="9215" max="9215" width="22.28515625" style="155" customWidth="1"/>
    <col min="9216" max="9216" width="5.28515625" style="155" customWidth="1"/>
    <col min="9217" max="9217" width="36.28515625" style="155" customWidth="1"/>
    <col min="9218" max="9218" width="5.7109375" style="155" customWidth="1"/>
    <col min="9219" max="9219" width="0" style="1" hidden="1" customWidth="1"/>
    <col min="9220" max="9220" width="20.7109375" style="155" customWidth="1"/>
    <col min="9221" max="9221" width="4.85546875" style="155" customWidth="1"/>
    <col min="9222" max="9222" width="0" style="1" hidden="1" customWidth="1"/>
    <col min="9223" max="9223" width="24.7109375" style="155" customWidth="1"/>
    <col min="9224" max="9224" width="12.28515625" style="155" customWidth="1"/>
    <col min="9225" max="9225" width="0" style="1" hidden="1" customWidth="1"/>
    <col min="9226" max="9226" width="3.42578125" style="155" customWidth="1"/>
    <col min="9227" max="9227" width="0" style="1" hidden="1" customWidth="1"/>
    <col min="9228" max="9228" width="17.7109375" style="155" customWidth="1"/>
    <col min="9229" max="9229" width="3.42578125" style="155" customWidth="1"/>
    <col min="9230" max="9230" width="0" style="1" hidden="1" customWidth="1"/>
    <col min="9231" max="9231" width="23.7109375" style="155" customWidth="1"/>
    <col min="9232" max="9232" width="10" style="155" customWidth="1"/>
    <col min="9233" max="9233" width="0" style="1" hidden="1" customWidth="1"/>
    <col min="9234" max="9235" width="14.7109375" style="155" customWidth="1"/>
    <col min="9236" max="9236" width="12.85546875" style="155" customWidth="1"/>
    <col min="9237" max="9237" width="3.28515625" style="155" customWidth="1"/>
    <col min="9238" max="9238" width="30.28515625" style="155" customWidth="1"/>
    <col min="9239" max="9239" width="5" style="155" customWidth="1"/>
    <col min="9240" max="9240" width="0" style="1" hidden="1" customWidth="1"/>
    <col min="9241" max="9241" width="14.28515625" style="155" customWidth="1"/>
    <col min="9242" max="9242" width="5.7109375" style="155" customWidth="1"/>
    <col min="9243" max="9243" width="0" style="1" hidden="1" customWidth="1"/>
    <col min="9244" max="9244" width="17.28515625" style="155" customWidth="1"/>
    <col min="9245" max="9245" width="12.7109375" style="155" customWidth="1"/>
    <col min="9246" max="9246" width="0" style="1" hidden="1" customWidth="1"/>
    <col min="9247" max="9247" width="5.28515625" style="155" customWidth="1"/>
    <col min="9248" max="9248" width="0" style="1" hidden="1" customWidth="1"/>
    <col min="9249" max="9249" width="17" style="155" customWidth="1"/>
    <col min="9250" max="9250" width="6.28515625" style="155" customWidth="1"/>
    <col min="9251" max="9251" width="0" style="1" hidden="1" customWidth="1"/>
    <col min="9252" max="9252" width="14.28515625" style="155" customWidth="1"/>
    <col min="9253" max="9253" width="7.5703125" style="155" customWidth="1"/>
    <col min="9254" max="9254" width="0" style="1" hidden="1" customWidth="1"/>
    <col min="9255" max="9256" width="14.28515625" style="155" customWidth="1"/>
    <col min="9257" max="9257" width="20.85546875" style="155" customWidth="1"/>
    <col min="9258" max="9258" width="14.42578125" style="155" customWidth="1"/>
    <col min="9259" max="9259" width="15" style="155" customWidth="1"/>
    <col min="9260" max="9260" width="2.7109375" style="155" customWidth="1"/>
    <col min="9261" max="9261" width="11.7109375" style="155" customWidth="1"/>
    <col min="9262" max="9262" width="11.5703125" style="155" customWidth="1"/>
    <col min="9263" max="9263" width="2.28515625" style="155" customWidth="1"/>
    <col min="9264" max="9264" width="41" style="155" customWidth="1"/>
    <col min="9265" max="9265" width="14.28515625" style="155" customWidth="1"/>
    <col min="9266" max="9267" width="11.5703125" style="155" customWidth="1"/>
    <col min="9268" max="9268" width="21.85546875" style="155" customWidth="1"/>
    <col min="9269" max="9460" width="11.42578125" style="155"/>
    <col min="9461" max="9461" width="21.85546875" style="155" customWidth="1"/>
    <col min="9462" max="9462" width="13.85546875" style="155" customWidth="1"/>
    <col min="9463" max="9463" width="38.7109375" style="155" customWidth="1"/>
    <col min="9464" max="9464" width="3" style="155" bestFit="1" customWidth="1"/>
    <col min="9465" max="9465" width="32.28515625" style="155" customWidth="1"/>
    <col min="9466" max="9466" width="46.28515625" style="155" customWidth="1"/>
    <col min="9467" max="9467" width="19" style="155" customWidth="1"/>
    <col min="9468" max="9468" width="0" style="1" hidden="1" customWidth="1"/>
    <col min="9469" max="9469" width="17.7109375" style="155" customWidth="1"/>
    <col min="9470" max="9470" width="0" style="1" hidden="1" customWidth="1"/>
    <col min="9471" max="9471" width="22.28515625" style="155" customWidth="1"/>
    <col min="9472" max="9472" width="5.28515625" style="155" customWidth="1"/>
    <col min="9473" max="9473" width="36.28515625" style="155" customWidth="1"/>
    <col min="9474" max="9474" width="5.7109375" style="155" customWidth="1"/>
    <col min="9475" max="9475" width="0" style="1" hidden="1" customWidth="1"/>
    <col min="9476" max="9476" width="20.7109375" style="155" customWidth="1"/>
    <col min="9477" max="9477" width="4.85546875" style="155" customWidth="1"/>
    <col min="9478" max="9478" width="0" style="1" hidden="1" customWidth="1"/>
    <col min="9479" max="9479" width="24.7109375" style="155" customWidth="1"/>
    <col min="9480" max="9480" width="12.28515625" style="155" customWidth="1"/>
    <col min="9481" max="9481" width="0" style="1" hidden="1" customWidth="1"/>
    <col min="9482" max="9482" width="3.42578125" style="155" customWidth="1"/>
    <col min="9483" max="9483" width="0" style="1" hidden="1" customWidth="1"/>
    <col min="9484" max="9484" width="17.7109375" style="155" customWidth="1"/>
    <col min="9485" max="9485" width="3.42578125" style="155" customWidth="1"/>
    <col min="9486" max="9486" width="0" style="1" hidden="1" customWidth="1"/>
    <col min="9487" max="9487" width="23.7109375" style="155" customWidth="1"/>
    <col min="9488" max="9488" width="10" style="155" customWidth="1"/>
    <col min="9489" max="9489" width="0" style="1" hidden="1" customWidth="1"/>
    <col min="9490" max="9491" width="14.7109375" style="155" customWidth="1"/>
    <col min="9492" max="9492" width="12.85546875" style="155" customWidth="1"/>
    <col min="9493" max="9493" width="3.28515625" style="155" customWidth="1"/>
    <col min="9494" max="9494" width="30.28515625" style="155" customWidth="1"/>
    <col min="9495" max="9495" width="5" style="155" customWidth="1"/>
    <col min="9496" max="9496" width="0" style="1" hidden="1" customWidth="1"/>
    <col min="9497" max="9497" width="14.28515625" style="155" customWidth="1"/>
    <col min="9498" max="9498" width="5.7109375" style="155" customWidth="1"/>
    <col min="9499" max="9499" width="0" style="1" hidden="1" customWidth="1"/>
    <col min="9500" max="9500" width="17.28515625" style="155" customWidth="1"/>
    <col min="9501" max="9501" width="12.7109375" style="155" customWidth="1"/>
    <col min="9502" max="9502" width="0" style="1" hidden="1" customWidth="1"/>
    <col min="9503" max="9503" width="5.28515625" style="155" customWidth="1"/>
    <col min="9504" max="9504" width="0" style="1" hidden="1" customWidth="1"/>
    <col min="9505" max="9505" width="17" style="155" customWidth="1"/>
    <col min="9506" max="9506" width="6.28515625" style="155" customWidth="1"/>
    <col min="9507" max="9507" width="0" style="1" hidden="1" customWidth="1"/>
    <col min="9508" max="9508" width="14.28515625" style="155" customWidth="1"/>
    <col min="9509" max="9509" width="7.5703125" style="155" customWidth="1"/>
    <col min="9510" max="9510" width="0" style="1" hidden="1" customWidth="1"/>
    <col min="9511" max="9512" width="14.28515625" style="155" customWidth="1"/>
    <col min="9513" max="9513" width="20.85546875" style="155" customWidth="1"/>
    <col min="9514" max="9514" width="14.42578125" style="155" customWidth="1"/>
    <col min="9515" max="9515" width="15" style="155" customWidth="1"/>
    <col min="9516" max="9516" width="2.7109375" style="155" customWidth="1"/>
    <col min="9517" max="9517" width="11.7109375" style="155" customWidth="1"/>
    <col min="9518" max="9518" width="11.5703125" style="155" customWidth="1"/>
    <col min="9519" max="9519" width="2.28515625" style="155" customWidth="1"/>
    <col min="9520" max="9520" width="41" style="155" customWidth="1"/>
    <col min="9521" max="9521" width="14.28515625" style="155" customWidth="1"/>
    <col min="9522" max="9523" width="11.5703125" style="155" customWidth="1"/>
    <col min="9524" max="9524" width="21.85546875" style="155" customWidth="1"/>
    <col min="9525" max="9716" width="11.42578125" style="155"/>
    <col min="9717" max="9717" width="21.85546875" style="155" customWidth="1"/>
    <col min="9718" max="9718" width="13.85546875" style="155" customWidth="1"/>
    <col min="9719" max="9719" width="38.7109375" style="155" customWidth="1"/>
    <col min="9720" max="9720" width="3" style="155" bestFit="1" customWidth="1"/>
    <col min="9721" max="9721" width="32.28515625" style="155" customWidth="1"/>
    <col min="9722" max="9722" width="46.28515625" style="155" customWidth="1"/>
    <col min="9723" max="9723" width="19" style="155" customWidth="1"/>
    <col min="9724" max="9724" width="0" style="1" hidden="1" customWidth="1"/>
    <col min="9725" max="9725" width="17.7109375" style="155" customWidth="1"/>
    <col min="9726" max="9726" width="0" style="1" hidden="1" customWidth="1"/>
    <col min="9727" max="9727" width="22.28515625" style="155" customWidth="1"/>
    <col min="9728" max="9728" width="5.28515625" style="155" customWidth="1"/>
    <col min="9729" max="9729" width="36.28515625" style="155" customWidth="1"/>
    <col min="9730" max="9730" width="5.7109375" style="155" customWidth="1"/>
    <col min="9731" max="9731" width="0" style="1" hidden="1" customWidth="1"/>
    <col min="9732" max="9732" width="20.7109375" style="155" customWidth="1"/>
    <col min="9733" max="9733" width="4.85546875" style="155" customWidth="1"/>
    <col min="9734" max="9734" width="0" style="1" hidden="1" customWidth="1"/>
    <col min="9735" max="9735" width="24.7109375" style="155" customWidth="1"/>
    <col min="9736" max="9736" width="12.28515625" style="155" customWidth="1"/>
    <col min="9737" max="9737" width="0" style="1" hidden="1" customWidth="1"/>
    <col min="9738" max="9738" width="3.42578125" style="155" customWidth="1"/>
    <col min="9739" max="9739" width="0" style="1" hidden="1" customWidth="1"/>
    <col min="9740" max="9740" width="17.7109375" style="155" customWidth="1"/>
    <col min="9741" max="9741" width="3.42578125" style="155" customWidth="1"/>
    <col min="9742" max="9742" width="0" style="1" hidden="1" customWidth="1"/>
    <col min="9743" max="9743" width="23.7109375" style="155" customWidth="1"/>
    <col min="9744" max="9744" width="10" style="155" customWidth="1"/>
    <col min="9745" max="9745" width="0" style="1" hidden="1" customWidth="1"/>
    <col min="9746" max="9747" width="14.7109375" style="155" customWidth="1"/>
    <col min="9748" max="9748" width="12.85546875" style="155" customWidth="1"/>
    <col min="9749" max="9749" width="3.28515625" style="155" customWidth="1"/>
    <col min="9750" max="9750" width="30.28515625" style="155" customWidth="1"/>
    <col min="9751" max="9751" width="5" style="155" customWidth="1"/>
    <col min="9752" max="9752" width="0" style="1" hidden="1" customWidth="1"/>
    <col min="9753" max="9753" width="14.28515625" style="155" customWidth="1"/>
    <col min="9754" max="9754" width="5.7109375" style="155" customWidth="1"/>
    <col min="9755" max="9755" width="0" style="1" hidden="1" customWidth="1"/>
    <col min="9756" max="9756" width="17.28515625" style="155" customWidth="1"/>
    <col min="9757" max="9757" width="12.7109375" style="155" customWidth="1"/>
    <col min="9758" max="9758" width="0" style="1" hidden="1" customWidth="1"/>
    <col min="9759" max="9759" width="5.28515625" style="155" customWidth="1"/>
    <col min="9760" max="9760" width="0" style="1" hidden="1" customWidth="1"/>
    <col min="9761" max="9761" width="17" style="155" customWidth="1"/>
    <col min="9762" max="9762" width="6.28515625" style="155" customWidth="1"/>
    <col min="9763" max="9763" width="0" style="1" hidden="1" customWidth="1"/>
    <col min="9764" max="9764" width="14.28515625" style="155" customWidth="1"/>
    <col min="9765" max="9765" width="7.5703125" style="155" customWidth="1"/>
    <col min="9766" max="9766" width="0" style="1" hidden="1" customWidth="1"/>
    <col min="9767" max="9768" width="14.28515625" style="155" customWidth="1"/>
    <col min="9769" max="9769" width="20.85546875" style="155" customWidth="1"/>
    <col min="9770" max="9770" width="14.42578125" style="155" customWidth="1"/>
    <col min="9771" max="9771" width="15" style="155" customWidth="1"/>
    <col min="9772" max="9772" width="2.7109375" style="155" customWidth="1"/>
    <col min="9773" max="9773" width="11.7109375" style="155" customWidth="1"/>
    <col min="9774" max="9774" width="11.5703125" style="155" customWidth="1"/>
    <col min="9775" max="9775" width="2.28515625" style="155" customWidth="1"/>
    <col min="9776" max="9776" width="41" style="155" customWidth="1"/>
    <col min="9777" max="9777" width="14.28515625" style="155" customWidth="1"/>
    <col min="9778" max="9779" width="11.5703125" style="155" customWidth="1"/>
    <col min="9780" max="9780" width="21.85546875" style="155" customWidth="1"/>
    <col min="9781" max="9972" width="11.42578125" style="155"/>
    <col min="9973" max="9973" width="21.85546875" style="155" customWidth="1"/>
    <col min="9974" max="9974" width="13.85546875" style="155" customWidth="1"/>
    <col min="9975" max="9975" width="38.7109375" style="155" customWidth="1"/>
    <col min="9976" max="9976" width="3" style="155" bestFit="1" customWidth="1"/>
    <col min="9977" max="9977" width="32.28515625" style="155" customWidth="1"/>
    <col min="9978" max="9978" width="46.28515625" style="155" customWidth="1"/>
    <col min="9979" max="9979" width="19" style="155" customWidth="1"/>
    <col min="9980" max="9980" width="0" style="1" hidden="1" customWidth="1"/>
    <col min="9981" max="9981" width="17.7109375" style="155" customWidth="1"/>
    <col min="9982" max="9982" width="0" style="1" hidden="1" customWidth="1"/>
    <col min="9983" max="9983" width="22.28515625" style="155" customWidth="1"/>
    <col min="9984" max="9984" width="5.28515625" style="155" customWidth="1"/>
    <col min="9985" max="9985" width="36.28515625" style="155" customWidth="1"/>
    <col min="9986" max="9986" width="5.7109375" style="155" customWidth="1"/>
    <col min="9987" max="9987" width="0" style="1" hidden="1" customWidth="1"/>
    <col min="9988" max="9988" width="20.7109375" style="155" customWidth="1"/>
    <col min="9989" max="9989" width="4.85546875" style="155" customWidth="1"/>
    <col min="9990" max="9990" width="0" style="1" hidden="1" customWidth="1"/>
    <col min="9991" max="9991" width="24.7109375" style="155" customWidth="1"/>
    <col min="9992" max="9992" width="12.28515625" style="155" customWidth="1"/>
    <col min="9993" max="9993" width="0" style="1" hidden="1" customWidth="1"/>
    <col min="9994" max="9994" width="3.42578125" style="155" customWidth="1"/>
    <col min="9995" max="9995" width="0" style="1" hidden="1" customWidth="1"/>
    <col min="9996" max="9996" width="17.7109375" style="155" customWidth="1"/>
    <col min="9997" max="9997" width="3.42578125" style="155" customWidth="1"/>
    <col min="9998" max="9998" width="0" style="1" hidden="1" customWidth="1"/>
    <col min="9999" max="9999" width="23.7109375" style="155" customWidth="1"/>
    <col min="10000" max="10000" width="10" style="155" customWidth="1"/>
    <col min="10001" max="10001" width="0" style="1" hidden="1" customWidth="1"/>
    <col min="10002" max="10003" width="14.7109375" style="155" customWidth="1"/>
    <col min="10004" max="10004" width="12.85546875" style="155" customWidth="1"/>
    <col min="10005" max="10005" width="3.28515625" style="155" customWidth="1"/>
    <col min="10006" max="10006" width="30.28515625" style="155" customWidth="1"/>
    <col min="10007" max="10007" width="5" style="155" customWidth="1"/>
    <col min="10008" max="10008" width="0" style="1" hidden="1" customWidth="1"/>
    <col min="10009" max="10009" width="14.28515625" style="155" customWidth="1"/>
    <col min="10010" max="10010" width="5.7109375" style="155" customWidth="1"/>
    <col min="10011" max="10011" width="0" style="1" hidden="1" customWidth="1"/>
    <col min="10012" max="10012" width="17.28515625" style="155" customWidth="1"/>
    <col min="10013" max="10013" width="12.7109375" style="155" customWidth="1"/>
    <col min="10014" max="10014" width="0" style="1" hidden="1" customWidth="1"/>
    <col min="10015" max="10015" width="5.28515625" style="155" customWidth="1"/>
    <col min="10016" max="10016" width="0" style="1" hidden="1" customWidth="1"/>
    <col min="10017" max="10017" width="17" style="155" customWidth="1"/>
    <col min="10018" max="10018" width="6.28515625" style="155" customWidth="1"/>
    <col min="10019" max="10019" width="0" style="1" hidden="1" customWidth="1"/>
    <col min="10020" max="10020" width="14.28515625" style="155" customWidth="1"/>
    <col min="10021" max="10021" width="7.5703125" style="155" customWidth="1"/>
    <col min="10022" max="10022" width="0" style="1" hidden="1" customWidth="1"/>
    <col min="10023" max="10024" width="14.28515625" style="155" customWidth="1"/>
    <col min="10025" max="10025" width="20.85546875" style="155" customWidth="1"/>
    <col min="10026" max="10026" width="14.42578125" style="155" customWidth="1"/>
    <col min="10027" max="10027" width="15" style="155" customWidth="1"/>
    <col min="10028" max="10028" width="2.7109375" style="155" customWidth="1"/>
    <col min="10029" max="10029" width="11.7109375" style="155" customWidth="1"/>
    <col min="10030" max="10030" width="11.5703125" style="155" customWidth="1"/>
    <col min="10031" max="10031" width="2.28515625" style="155" customWidth="1"/>
    <col min="10032" max="10032" width="41" style="155" customWidth="1"/>
    <col min="10033" max="10033" width="14.28515625" style="155" customWidth="1"/>
    <col min="10034" max="10035" width="11.5703125" style="155" customWidth="1"/>
    <col min="10036" max="10036" width="21.85546875" style="155" customWidth="1"/>
    <col min="10037" max="10228" width="11.42578125" style="155"/>
    <col min="10229" max="10229" width="21.85546875" style="155" customWidth="1"/>
    <col min="10230" max="10230" width="13.85546875" style="155" customWidth="1"/>
    <col min="10231" max="10231" width="38.7109375" style="155" customWidth="1"/>
    <col min="10232" max="10232" width="3" style="155" bestFit="1" customWidth="1"/>
    <col min="10233" max="10233" width="32.28515625" style="155" customWidth="1"/>
    <col min="10234" max="10234" width="46.28515625" style="155" customWidth="1"/>
    <col min="10235" max="10235" width="19" style="155" customWidth="1"/>
    <col min="10236" max="10236" width="0" style="1" hidden="1" customWidth="1"/>
    <col min="10237" max="10237" width="17.7109375" style="155" customWidth="1"/>
    <col min="10238" max="10238" width="0" style="1" hidden="1" customWidth="1"/>
    <col min="10239" max="10239" width="22.28515625" style="155" customWidth="1"/>
    <col min="10240" max="10240" width="5.28515625" style="155" customWidth="1"/>
    <col min="10241" max="10241" width="36.28515625" style="155" customWidth="1"/>
    <col min="10242" max="10242" width="5.7109375" style="155" customWidth="1"/>
    <col min="10243" max="10243" width="0" style="1" hidden="1" customWidth="1"/>
    <col min="10244" max="10244" width="20.7109375" style="155" customWidth="1"/>
    <col min="10245" max="10245" width="4.85546875" style="155" customWidth="1"/>
    <col min="10246" max="10246" width="0" style="1" hidden="1" customWidth="1"/>
    <col min="10247" max="10247" width="24.7109375" style="155" customWidth="1"/>
    <col min="10248" max="10248" width="12.28515625" style="155" customWidth="1"/>
    <col min="10249" max="10249" width="0" style="1" hidden="1" customWidth="1"/>
    <col min="10250" max="10250" width="3.42578125" style="155" customWidth="1"/>
    <col min="10251" max="10251" width="0" style="1" hidden="1" customWidth="1"/>
    <col min="10252" max="10252" width="17.7109375" style="155" customWidth="1"/>
    <col min="10253" max="10253" width="3.42578125" style="155" customWidth="1"/>
    <col min="10254" max="10254" width="0" style="1" hidden="1" customWidth="1"/>
    <col min="10255" max="10255" width="23.7109375" style="155" customWidth="1"/>
    <col min="10256" max="10256" width="10" style="155" customWidth="1"/>
    <col min="10257" max="10257" width="0" style="1" hidden="1" customWidth="1"/>
    <col min="10258" max="10259" width="14.7109375" style="155" customWidth="1"/>
    <col min="10260" max="10260" width="12.85546875" style="155" customWidth="1"/>
    <col min="10261" max="10261" width="3.28515625" style="155" customWidth="1"/>
    <col min="10262" max="10262" width="30.28515625" style="155" customWidth="1"/>
    <col min="10263" max="10263" width="5" style="155" customWidth="1"/>
    <col min="10264" max="10264" width="0" style="1" hidden="1" customWidth="1"/>
    <col min="10265" max="10265" width="14.28515625" style="155" customWidth="1"/>
    <col min="10266" max="10266" width="5.7109375" style="155" customWidth="1"/>
    <col min="10267" max="10267" width="0" style="1" hidden="1" customWidth="1"/>
    <col min="10268" max="10268" width="17.28515625" style="155" customWidth="1"/>
    <col min="10269" max="10269" width="12.7109375" style="155" customWidth="1"/>
    <col min="10270" max="10270" width="0" style="1" hidden="1" customWidth="1"/>
    <col min="10271" max="10271" width="5.28515625" style="155" customWidth="1"/>
    <col min="10272" max="10272" width="0" style="1" hidden="1" customWidth="1"/>
    <col min="10273" max="10273" width="17" style="155" customWidth="1"/>
    <col min="10274" max="10274" width="6.28515625" style="155" customWidth="1"/>
    <col min="10275" max="10275" width="0" style="1" hidden="1" customWidth="1"/>
    <col min="10276" max="10276" width="14.28515625" style="155" customWidth="1"/>
    <col min="10277" max="10277" width="7.5703125" style="155" customWidth="1"/>
    <col min="10278" max="10278" width="0" style="1" hidden="1" customWidth="1"/>
    <col min="10279" max="10280" width="14.28515625" style="155" customWidth="1"/>
    <col min="10281" max="10281" width="20.85546875" style="155" customWidth="1"/>
    <col min="10282" max="10282" width="14.42578125" style="155" customWidth="1"/>
    <col min="10283" max="10283" width="15" style="155" customWidth="1"/>
    <col min="10284" max="10284" width="2.7109375" style="155" customWidth="1"/>
    <col min="10285" max="10285" width="11.7109375" style="155" customWidth="1"/>
    <col min="10286" max="10286" width="11.5703125" style="155" customWidth="1"/>
    <col min="10287" max="10287" width="2.28515625" style="155" customWidth="1"/>
    <col min="10288" max="10288" width="41" style="155" customWidth="1"/>
    <col min="10289" max="10289" width="14.28515625" style="155" customWidth="1"/>
    <col min="10290" max="10291" width="11.5703125" style="155" customWidth="1"/>
    <col min="10292" max="10292" width="21.85546875" style="155" customWidth="1"/>
    <col min="10293" max="10484" width="11.42578125" style="155"/>
    <col min="10485" max="10485" width="21.85546875" style="155" customWidth="1"/>
    <col min="10486" max="10486" width="13.85546875" style="155" customWidth="1"/>
    <col min="10487" max="10487" width="38.7109375" style="155" customWidth="1"/>
    <col min="10488" max="10488" width="3" style="155" bestFit="1" customWidth="1"/>
    <col min="10489" max="10489" width="32.28515625" style="155" customWidth="1"/>
    <col min="10490" max="10490" width="46.28515625" style="155" customWidth="1"/>
    <col min="10491" max="10491" width="19" style="155" customWidth="1"/>
    <col min="10492" max="10492" width="0" style="1" hidden="1" customWidth="1"/>
    <col min="10493" max="10493" width="17.7109375" style="155" customWidth="1"/>
    <col min="10494" max="10494" width="0" style="1" hidden="1" customWidth="1"/>
    <col min="10495" max="10495" width="22.28515625" style="155" customWidth="1"/>
    <col min="10496" max="10496" width="5.28515625" style="155" customWidth="1"/>
    <col min="10497" max="10497" width="36.28515625" style="155" customWidth="1"/>
    <col min="10498" max="10498" width="5.7109375" style="155" customWidth="1"/>
    <col min="10499" max="10499" width="0" style="1" hidden="1" customWidth="1"/>
    <col min="10500" max="10500" width="20.7109375" style="155" customWidth="1"/>
    <col min="10501" max="10501" width="4.85546875" style="155" customWidth="1"/>
    <col min="10502" max="10502" width="0" style="1" hidden="1" customWidth="1"/>
    <col min="10503" max="10503" width="24.7109375" style="155" customWidth="1"/>
    <col min="10504" max="10504" width="12.28515625" style="155" customWidth="1"/>
    <col min="10505" max="10505" width="0" style="1" hidden="1" customWidth="1"/>
    <col min="10506" max="10506" width="3.42578125" style="155" customWidth="1"/>
    <col min="10507" max="10507" width="0" style="1" hidden="1" customWidth="1"/>
    <col min="10508" max="10508" width="17.7109375" style="155" customWidth="1"/>
    <col min="10509" max="10509" width="3.42578125" style="155" customWidth="1"/>
    <col min="10510" max="10510" width="0" style="1" hidden="1" customWidth="1"/>
    <col min="10511" max="10511" width="23.7109375" style="155" customWidth="1"/>
    <col min="10512" max="10512" width="10" style="155" customWidth="1"/>
    <col min="10513" max="10513" width="0" style="1" hidden="1" customWidth="1"/>
    <col min="10514" max="10515" width="14.7109375" style="155" customWidth="1"/>
    <col min="10516" max="10516" width="12.85546875" style="155" customWidth="1"/>
    <col min="10517" max="10517" width="3.28515625" style="155" customWidth="1"/>
    <col min="10518" max="10518" width="30.28515625" style="155" customWidth="1"/>
    <col min="10519" max="10519" width="5" style="155" customWidth="1"/>
    <col min="10520" max="10520" width="0" style="1" hidden="1" customWidth="1"/>
    <col min="10521" max="10521" width="14.28515625" style="155" customWidth="1"/>
    <col min="10522" max="10522" width="5.7109375" style="155" customWidth="1"/>
    <col min="10523" max="10523" width="0" style="1" hidden="1" customWidth="1"/>
    <col min="10524" max="10524" width="17.28515625" style="155" customWidth="1"/>
    <col min="10525" max="10525" width="12.7109375" style="155" customWidth="1"/>
    <col min="10526" max="10526" width="0" style="1" hidden="1" customWidth="1"/>
    <col min="10527" max="10527" width="5.28515625" style="155" customWidth="1"/>
    <col min="10528" max="10528" width="0" style="1" hidden="1" customWidth="1"/>
    <col min="10529" max="10529" width="17" style="155" customWidth="1"/>
    <col min="10530" max="10530" width="6.28515625" style="155" customWidth="1"/>
    <col min="10531" max="10531" width="0" style="1" hidden="1" customWidth="1"/>
    <col min="10532" max="10532" width="14.28515625" style="155" customWidth="1"/>
    <col min="10533" max="10533" width="7.5703125" style="155" customWidth="1"/>
    <col min="10534" max="10534" width="0" style="1" hidden="1" customWidth="1"/>
    <col min="10535" max="10536" width="14.28515625" style="155" customWidth="1"/>
    <col min="10537" max="10537" width="20.85546875" style="155" customWidth="1"/>
    <col min="10538" max="10538" width="14.42578125" style="155" customWidth="1"/>
    <col min="10539" max="10539" width="15" style="155" customWidth="1"/>
    <col min="10540" max="10540" width="2.7109375" style="155" customWidth="1"/>
    <col min="10541" max="10541" width="11.7109375" style="155" customWidth="1"/>
    <col min="10542" max="10542" width="11.5703125" style="155" customWidth="1"/>
    <col min="10543" max="10543" width="2.28515625" style="155" customWidth="1"/>
    <col min="10544" max="10544" width="41" style="155" customWidth="1"/>
    <col min="10545" max="10545" width="14.28515625" style="155" customWidth="1"/>
    <col min="10546" max="10547" width="11.5703125" style="155" customWidth="1"/>
    <col min="10548" max="10548" width="21.85546875" style="155" customWidth="1"/>
    <col min="10549" max="10740" width="11.42578125" style="155"/>
    <col min="10741" max="10741" width="21.85546875" style="155" customWidth="1"/>
    <col min="10742" max="10742" width="13.85546875" style="155" customWidth="1"/>
    <col min="10743" max="10743" width="38.7109375" style="155" customWidth="1"/>
    <col min="10744" max="10744" width="3" style="155" bestFit="1" customWidth="1"/>
    <col min="10745" max="10745" width="32.28515625" style="155" customWidth="1"/>
    <col min="10746" max="10746" width="46.28515625" style="155" customWidth="1"/>
    <col min="10747" max="10747" width="19" style="155" customWidth="1"/>
    <col min="10748" max="10748" width="0" style="1" hidden="1" customWidth="1"/>
    <col min="10749" max="10749" width="17.7109375" style="155" customWidth="1"/>
    <col min="10750" max="10750" width="0" style="1" hidden="1" customWidth="1"/>
    <col min="10751" max="10751" width="22.28515625" style="155" customWidth="1"/>
    <col min="10752" max="10752" width="5.28515625" style="155" customWidth="1"/>
    <col min="10753" max="10753" width="36.28515625" style="155" customWidth="1"/>
    <col min="10754" max="10754" width="5.7109375" style="155" customWidth="1"/>
    <col min="10755" max="10755" width="0" style="1" hidden="1" customWidth="1"/>
    <col min="10756" max="10756" width="20.7109375" style="155" customWidth="1"/>
    <col min="10757" max="10757" width="4.85546875" style="155" customWidth="1"/>
    <col min="10758" max="10758" width="0" style="1" hidden="1" customWidth="1"/>
    <col min="10759" max="10759" width="24.7109375" style="155" customWidth="1"/>
    <col min="10760" max="10760" width="12.28515625" style="155" customWidth="1"/>
    <col min="10761" max="10761" width="0" style="1" hidden="1" customWidth="1"/>
    <col min="10762" max="10762" width="3.42578125" style="155" customWidth="1"/>
    <col min="10763" max="10763" width="0" style="1" hidden="1" customWidth="1"/>
    <col min="10764" max="10764" width="17.7109375" style="155" customWidth="1"/>
    <col min="10765" max="10765" width="3.42578125" style="155" customWidth="1"/>
    <col min="10766" max="10766" width="0" style="1" hidden="1" customWidth="1"/>
    <col min="10767" max="10767" width="23.7109375" style="155" customWidth="1"/>
    <col min="10768" max="10768" width="10" style="155" customWidth="1"/>
    <col min="10769" max="10769" width="0" style="1" hidden="1" customWidth="1"/>
    <col min="10770" max="10771" width="14.7109375" style="155" customWidth="1"/>
    <col min="10772" max="10772" width="12.85546875" style="155" customWidth="1"/>
    <col min="10773" max="10773" width="3.28515625" style="155" customWidth="1"/>
    <col min="10774" max="10774" width="30.28515625" style="155" customWidth="1"/>
    <col min="10775" max="10775" width="5" style="155" customWidth="1"/>
    <col min="10776" max="10776" width="0" style="1" hidden="1" customWidth="1"/>
    <col min="10777" max="10777" width="14.28515625" style="155" customWidth="1"/>
    <col min="10778" max="10778" width="5.7109375" style="155" customWidth="1"/>
    <col min="10779" max="10779" width="0" style="1" hidden="1" customWidth="1"/>
    <col min="10780" max="10780" width="17.28515625" style="155" customWidth="1"/>
    <col min="10781" max="10781" width="12.7109375" style="155" customWidth="1"/>
    <col min="10782" max="10782" width="0" style="1" hidden="1" customWidth="1"/>
    <col min="10783" max="10783" width="5.28515625" style="155" customWidth="1"/>
    <col min="10784" max="10784" width="0" style="1" hidden="1" customWidth="1"/>
    <col min="10785" max="10785" width="17" style="155" customWidth="1"/>
    <col min="10786" max="10786" width="6.28515625" style="155" customWidth="1"/>
    <col min="10787" max="10787" width="0" style="1" hidden="1" customWidth="1"/>
    <col min="10788" max="10788" width="14.28515625" style="155" customWidth="1"/>
    <col min="10789" max="10789" width="7.5703125" style="155" customWidth="1"/>
    <col min="10790" max="10790" width="0" style="1" hidden="1" customWidth="1"/>
    <col min="10791" max="10792" width="14.28515625" style="155" customWidth="1"/>
    <col min="10793" max="10793" width="20.85546875" style="155" customWidth="1"/>
    <col min="10794" max="10794" width="14.42578125" style="155" customWidth="1"/>
    <col min="10795" max="10795" width="15" style="155" customWidth="1"/>
    <col min="10796" max="10796" width="2.7109375" style="155" customWidth="1"/>
    <col min="10797" max="10797" width="11.7109375" style="155" customWidth="1"/>
    <col min="10798" max="10798" width="11.5703125" style="155" customWidth="1"/>
    <col min="10799" max="10799" width="2.28515625" style="155" customWidth="1"/>
    <col min="10800" max="10800" width="41" style="155" customWidth="1"/>
    <col min="10801" max="10801" width="14.28515625" style="155" customWidth="1"/>
    <col min="10802" max="10803" width="11.5703125" style="155" customWidth="1"/>
    <col min="10804" max="10804" width="21.85546875" style="155" customWidth="1"/>
    <col min="10805" max="10996" width="11.42578125" style="155"/>
    <col min="10997" max="10997" width="21.85546875" style="155" customWidth="1"/>
    <col min="10998" max="10998" width="13.85546875" style="155" customWidth="1"/>
    <col min="10999" max="10999" width="38.7109375" style="155" customWidth="1"/>
    <col min="11000" max="11000" width="3" style="155" bestFit="1" customWidth="1"/>
    <col min="11001" max="11001" width="32.28515625" style="155" customWidth="1"/>
    <col min="11002" max="11002" width="46.28515625" style="155" customWidth="1"/>
    <col min="11003" max="11003" width="19" style="155" customWidth="1"/>
    <col min="11004" max="11004" width="0" style="1" hidden="1" customWidth="1"/>
    <col min="11005" max="11005" width="17.7109375" style="155" customWidth="1"/>
    <col min="11006" max="11006" width="0" style="1" hidden="1" customWidth="1"/>
    <col min="11007" max="11007" width="22.28515625" style="155" customWidth="1"/>
    <col min="11008" max="11008" width="5.28515625" style="155" customWidth="1"/>
    <col min="11009" max="11009" width="36.28515625" style="155" customWidth="1"/>
    <col min="11010" max="11010" width="5.7109375" style="155" customWidth="1"/>
    <col min="11011" max="11011" width="0" style="1" hidden="1" customWidth="1"/>
    <col min="11012" max="11012" width="20.7109375" style="155" customWidth="1"/>
    <col min="11013" max="11013" width="4.85546875" style="155" customWidth="1"/>
    <col min="11014" max="11014" width="0" style="1" hidden="1" customWidth="1"/>
    <col min="11015" max="11015" width="24.7109375" style="155" customWidth="1"/>
    <col min="11016" max="11016" width="12.28515625" style="155" customWidth="1"/>
    <col min="11017" max="11017" width="0" style="1" hidden="1" customWidth="1"/>
    <col min="11018" max="11018" width="3.42578125" style="155" customWidth="1"/>
    <col min="11019" max="11019" width="0" style="1" hidden="1" customWidth="1"/>
    <col min="11020" max="11020" width="17.7109375" style="155" customWidth="1"/>
    <col min="11021" max="11021" width="3.42578125" style="155" customWidth="1"/>
    <col min="11022" max="11022" width="0" style="1" hidden="1" customWidth="1"/>
    <col min="11023" max="11023" width="23.7109375" style="155" customWidth="1"/>
    <col min="11024" max="11024" width="10" style="155" customWidth="1"/>
    <col min="11025" max="11025" width="0" style="1" hidden="1" customWidth="1"/>
    <col min="11026" max="11027" width="14.7109375" style="155" customWidth="1"/>
    <col min="11028" max="11028" width="12.85546875" style="155" customWidth="1"/>
    <col min="11029" max="11029" width="3.28515625" style="155" customWidth="1"/>
    <col min="11030" max="11030" width="30.28515625" style="155" customWidth="1"/>
    <col min="11031" max="11031" width="5" style="155" customWidth="1"/>
    <col min="11032" max="11032" width="0" style="1" hidden="1" customWidth="1"/>
    <col min="11033" max="11033" width="14.28515625" style="155" customWidth="1"/>
    <col min="11034" max="11034" width="5.7109375" style="155" customWidth="1"/>
    <col min="11035" max="11035" width="0" style="1" hidden="1" customWidth="1"/>
    <col min="11036" max="11036" width="17.28515625" style="155" customWidth="1"/>
    <col min="11037" max="11037" width="12.7109375" style="155" customWidth="1"/>
    <col min="11038" max="11038" width="0" style="1" hidden="1" customWidth="1"/>
    <col min="11039" max="11039" width="5.28515625" style="155" customWidth="1"/>
    <col min="11040" max="11040" width="0" style="1" hidden="1" customWidth="1"/>
    <col min="11041" max="11041" width="17" style="155" customWidth="1"/>
    <col min="11042" max="11042" width="6.28515625" style="155" customWidth="1"/>
    <col min="11043" max="11043" width="0" style="1" hidden="1" customWidth="1"/>
    <col min="11044" max="11044" width="14.28515625" style="155" customWidth="1"/>
    <col min="11045" max="11045" width="7.5703125" style="155" customWidth="1"/>
    <col min="11046" max="11046" width="0" style="1" hidden="1" customWidth="1"/>
    <col min="11047" max="11048" width="14.28515625" style="155" customWidth="1"/>
    <col min="11049" max="11049" width="20.85546875" style="155" customWidth="1"/>
    <col min="11050" max="11050" width="14.42578125" style="155" customWidth="1"/>
    <col min="11051" max="11051" width="15" style="155" customWidth="1"/>
    <col min="11052" max="11052" width="2.7109375" style="155" customWidth="1"/>
    <col min="11053" max="11053" width="11.7109375" style="155" customWidth="1"/>
    <col min="11054" max="11054" width="11.5703125" style="155" customWidth="1"/>
    <col min="11055" max="11055" width="2.28515625" style="155" customWidth="1"/>
    <col min="11056" max="11056" width="41" style="155" customWidth="1"/>
    <col min="11057" max="11057" width="14.28515625" style="155" customWidth="1"/>
    <col min="11058" max="11059" width="11.5703125" style="155" customWidth="1"/>
    <col min="11060" max="11060" width="21.85546875" style="155" customWidth="1"/>
    <col min="11061" max="11252" width="11.42578125" style="155"/>
    <col min="11253" max="11253" width="21.85546875" style="155" customWidth="1"/>
    <col min="11254" max="11254" width="13.85546875" style="155" customWidth="1"/>
    <col min="11255" max="11255" width="38.7109375" style="155" customWidth="1"/>
    <col min="11256" max="11256" width="3" style="155" bestFit="1" customWidth="1"/>
    <col min="11257" max="11257" width="32.28515625" style="155" customWidth="1"/>
    <col min="11258" max="11258" width="46.28515625" style="155" customWidth="1"/>
    <col min="11259" max="11259" width="19" style="155" customWidth="1"/>
    <col min="11260" max="11260" width="0" style="1" hidden="1" customWidth="1"/>
    <col min="11261" max="11261" width="17.7109375" style="155" customWidth="1"/>
    <col min="11262" max="11262" width="0" style="1" hidden="1" customWidth="1"/>
    <col min="11263" max="11263" width="22.28515625" style="155" customWidth="1"/>
    <col min="11264" max="11264" width="5.28515625" style="155" customWidth="1"/>
    <col min="11265" max="11265" width="36.28515625" style="155" customWidth="1"/>
    <col min="11266" max="11266" width="5.7109375" style="155" customWidth="1"/>
    <col min="11267" max="11267" width="0" style="1" hidden="1" customWidth="1"/>
    <col min="11268" max="11268" width="20.7109375" style="155" customWidth="1"/>
    <col min="11269" max="11269" width="4.85546875" style="155" customWidth="1"/>
    <col min="11270" max="11270" width="0" style="1" hidden="1" customWidth="1"/>
    <col min="11271" max="11271" width="24.7109375" style="155" customWidth="1"/>
    <col min="11272" max="11272" width="12.28515625" style="155" customWidth="1"/>
    <col min="11273" max="11273" width="0" style="1" hidden="1" customWidth="1"/>
    <col min="11274" max="11274" width="3.42578125" style="155" customWidth="1"/>
    <col min="11275" max="11275" width="0" style="1" hidden="1" customWidth="1"/>
    <col min="11276" max="11276" width="17.7109375" style="155" customWidth="1"/>
    <col min="11277" max="11277" width="3.42578125" style="155" customWidth="1"/>
    <col min="11278" max="11278" width="0" style="1" hidden="1" customWidth="1"/>
    <col min="11279" max="11279" width="23.7109375" style="155" customWidth="1"/>
    <col min="11280" max="11280" width="10" style="155" customWidth="1"/>
    <col min="11281" max="11281" width="0" style="1" hidden="1" customWidth="1"/>
    <col min="11282" max="11283" width="14.7109375" style="155" customWidth="1"/>
    <col min="11284" max="11284" width="12.85546875" style="155" customWidth="1"/>
    <col min="11285" max="11285" width="3.28515625" style="155" customWidth="1"/>
    <col min="11286" max="11286" width="30.28515625" style="155" customWidth="1"/>
    <col min="11287" max="11287" width="5" style="155" customWidth="1"/>
    <col min="11288" max="11288" width="0" style="1" hidden="1" customWidth="1"/>
    <col min="11289" max="11289" width="14.28515625" style="155" customWidth="1"/>
    <col min="11290" max="11290" width="5.7109375" style="155" customWidth="1"/>
    <col min="11291" max="11291" width="0" style="1" hidden="1" customWidth="1"/>
    <col min="11292" max="11292" width="17.28515625" style="155" customWidth="1"/>
    <col min="11293" max="11293" width="12.7109375" style="155" customWidth="1"/>
    <col min="11294" max="11294" width="0" style="1" hidden="1" customWidth="1"/>
    <col min="11295" max="11295" width="5.28515625" style="155" customWidth="1"/>
    <col min="11296" max="11296" width="0" style="1" hidden="1" customWidth="1"/>
    <col min="11297" max="11297" width="17" style="155" customWidth="1"/>
    <col min="11298" max="11298" width="6.28515625" style="155" customWidth="1"/>
    <col min="11299" max="11299" width="0" style="1" hidden="1" customWidth="1"/>
    <col min="11300" max="11300" width="14.28515625" style="155" customWidth="1"/>
    <col min="11301" max="11301" width="7.5703125" style="155" customWidth="1"/>
    <col min="11302" max="11302" width="0" style="1" hidden="1" customWidth="1"/>
    <col min="11303" max="11304" width="14.28515625" style="155" customWidth="1"/>
    <col min="11305" max="11305" width="20.85546875" style="155" customWidth="1"/>
    <col min="11306" max="11306" width="14.42578125" style="155" customWidth="1"/>
    <col min="11307" max="11307" width="15" style="155" customWidth="1"/>
    <col min="11308" max="11308" width="2.7109375" style="155" customWidth="1"/>
    <col min="11309" max="11309" width="11.7109375" style="155" customWidth="1"/>
    <col min="11310" max="11310" width="11.5703125" style="155" customWidth="1"/>
    <col min="11311" max="11311" width="2.28515625" style="155" customWidth="1"/>
    <col min="11312" max="11312" width="41" style="155" customWidth="1"/>
    <col min="11313" max="11313" width="14.28515625" style="155" customWidth="1"/>
    <col min="11314" max="11315" width="11.5703125" style="155" customWidth="1"/>
    <col min="11316" max="11316" width="21.85546875" style="155" customWidth="1"/>
    <col min="11317" max="11508" width="11.42578125" style="155"/>
    <col min="11509" max="11509" width="21.85546875" style="155" customWidth="1"/>
    <col min="11510" max="11510" width="13.85546875" style="155" customWidth="1"/>
    <col min="11511" max="11511" width="38.7109375" style="155" customWidth="1"/>
    <col min="11512" max="11512" width="3" style="155" bestFit="1" customWidth="1"/>
    <col min="11513" max="11513" width="32.28515625" style="155" customWidth="1"/>
    <col min="11514" max="11514" width="46.28515625" style="155" customWidth="1"/>
    <col min="11515" max="11515" width="19" style="155" customWidth="1"/>
    <col min="11516" max="11516" width="0" style="1" hidden="1" customWidth="1"/>
    <col min="11517" max="11517" width="17.7109375" style="155" customWidth="1"/>
    <col min="11518" max="11518" width="0" style="1" hidden="1" customWidth="1"/>
    <col min="11519" max="11519" width="22.28515625" style="155" customWidth="1"/>
    <col min="11520" max="11520" width="5.28515625" style="155" customWidth="1"/>
    <col min="11521" max="11521" width="36.28515625" style="155" customWidth="1"/>
    <col min="11522" max="11522" width="5.7109375" style="155" customWidth="1"/>
    <col min="11523" max="11523" width="0" style="1" hidden="1" customWidth="1"/>
    <col min="11524" max="11524" width="20.7109375" style="155" customWidth="1"/>
    <col min="11525" max="11525" width="4.85546875" style="155" customWidth="1"/>
    <col min="11526" max="11526" width="0" style="1" hidden="1" customWidth="1"/>
    <col min="11527" max="11527" width="24.7109375" style="155" customWidth="1"/>
    <col min="11528" max="11528" width="12.28515625" style="155" customWidth="1"/>
    <col min="11529" max="11529" width="0" style="1" hidden="1" customWidth="1"/>
    <col min="11530" max="11530" width="3.42578125" style="155" customWidth="1"/>
    <col min="11531" max="11531" width="0" style="1" hidden="1" customWidth="1"/>
    <col min="11532" max="11532" width="17.7109375" style="155" customWidth="1"/>
    <col min="11533" max="11533" width="3.42578125" style="155" customWidth="1"/>
    <col min="11534" max="11534" width="0" style="1" hidden="1" customWidth="1"/>
    <col min="11535" max="11535" width="23.7109375" style="155" customWidth="1"/>
    <col min="11536" max="11536" width="10" style="155" customWidth="1"/>
    <col min="11537" max="11537" width="0" style="1" hidden="1" customWidth="1"/>
    <col min="11538" max="11539" width="14.7109375" style="155" customWidth="1"/>
    <col min="11540" max="11540" width="12.85546875" style="155" customWidth="1"/>
    <col min="11541" max="11541" width="3.28515625" style="155" customWidth="1"/>
    <col min="11542" max="11542" width="30.28515625" style="155" customWidth="1"/>
    <col min="11543" max="11543" width="5" style="155" customWidth="1"/>
    <col min="11544" max="11544" width="0" style="1" hidden="1" customWidth="1"/>
    <col min="11545" max="11545" width="14.28515625" style="155" customWidth="1"/>
    <col min="11546" max="11546" width="5.7109375" style="155" customWidth="1"/>
    <col min="11547" max="11547" width="0" style="1" hidden="1" customWidth="1"/>
    <col min="11548" max="11548" width="17.28515625" style="155" customWidth="1"/>
    <col min="11549" max="11549" width="12.7109375" style="155" customWidth="1"/>
    <col min="11550" max="11550" width="0" style="1" hidden="1" customWidth="1"/>
    <col min="11551" max="11551" width="5.28515625" style="155" customWidth="1"/>
    <col min="11552" max="11552" width="0" style="1" hidden="1" customWidth="1"/>
    <col min="11553" max="11553" width="17" style="155" customWidth="1"/>
    <col min="11554" max="11554" width="6.28515625" style="155" customWidth="1"/>
    <col min="11555" max="11555" width="0" style="1" hidden="1" customWidth="1"/>
    <col min="11556" max="11556" width="14.28515625" style="155" customWidth="1"/>
    <col min="11557" max="11557" width="7.5703125" style="155" customWidth="1"/>
    <col min="11558" max="11558" width="0" style="1" hidden="1" customWidth="1"/>
    <col min="11559" max="11560" width="14.28515625" style="155" customWidth="1"/>
    <col min="11561" max="11561" width="20.85546875" style="155" customWidth="1"/>
    <col min="11562" max="11562" width="14.42578125" style="155" customWidth="1"/>
    <col min="11563" max="11563" width="15" style="155" customWidth="1"/>
    <col min="11564" max="11564" width="2.7109375" style="155" customWidth="1"/>
    <col min="11565" max="11565" width="11.7109375" style="155" customWidth="1"/>
    <col min="11566" max="11566" width="11.5703125" style="155" customWidth="1"/>
    <col min="11567" max="11567" width="2.28515625" style="155" customWidth="1"/>
    <col min="11568" max="11568" width="41" style="155" customWidth="1"/>
    <col min="11569" max="11569" width="14.28515625" style="155" customWidth="1"/>
    <col min="11570" max="11571" width="11.5703125" style="155" customWidth="1"/>
    <col min="11572" max="11572" width="21.85546875" style="155" customWidth="1"/>
    <col min="11573" max="11764" width="11.42578125" style="155"/>
    <col min="11765" max="11765" width="21.85546875" style="155" customWidth="1"/>
    <col min="11766" max="11766" width="13.85546875" style="155" customWidth="1"/>
    <col min="11767" max="11767" width="38.7109375" style="155" customWidth="1"/>
    <col min="11768" max="11768" width="3" style="155" bestFit="1" customWidth="1"/>
    <col min="11769" max="11769" width="32.28515625" style="155" customWidth="1"/>
    <col min="11770" max="11770" width="46.28515625" style="155" customWidth="1"/>
    <col min="11771" max="11771" width="19" style="155" customWidth="1"/>
    <col min="11772" max="11772" width="0" style="1" hidden="1" customWidth="1"/>
    <col min="11773" max="11773" width="17.7109375" style="155" customWidth="1"/>
    <col min="11774" max="11774" width="0" style="1" hidden="1" customWidth="1"/>
    <col min="11775" max="11775" width="22.28515625" style="155" customWidth="1"/>
    <col min="11776" max="11776" width="5.28515625" style="155" customWidth="1"/>
    <col min="11777" max="11777" width="36.28515625" style="155" customWidth="1"/>
    <col min="11778" max="11778" width="5.7109375" style="155" customWidth="1"/>
    <col min="11779" max="11779" width="0" style="1" hidden="1" customWidth="1"/>
    <col min="11780" max="11780" width="20.7109375" style="155" customWidth="1"/>
    <col min="11781" max="11781" width="4.85546875" style="155" customWidth="1"/>
    <col min="11782" max="11782" width="0" style="1" hidden="1" customWidth="1"/>
    <col min="11783" max="11783" width="24.7109375" style="155" customWidth="1"/>
    <col min="11784" max="11784" width="12.28515625" style="155" customWidth="1"/>
    <col min="11785" max="11785" width="0" style="1" hidden="1" customWidth="1"/>
    <col min="11786" max="11786" width="3.42578125" style="155" customWidth="1"/>
    <col min="11787" max="11787" width="0" style="1" hidden="1" customWidth="1"/>
    <col min="11788" max="11788" width="17.7109375" style="155" customWidth="1"/>
    <col min="11789" max="11789" width="3.42578125" style="155" customWidth="1"/>
    <col min="11790" max="11790" width="0" style="1" hidden="1" customWidth="1"/>
    <col min="11791" max="11791" width="23.7109375" style="155" customWidth="1"/>
    <col min="11792" max="11792" width="10" style="155" customWidth="1"/>
    <col min="11793" max="11793" width="0" style="1" hidden="1" customWidth="1"/>
    <col min="11794" max="11795" width="14.7109375" style="155" customWidth="1"/>
    <col min="11796" max="11796" width="12.85546875" style="155" customWidth="1"/>
    <col min="11797" max="11797" width="3.28515625" style="155" customWidth="1"/>
    <col min="11798" max="11798" width="30.28515625" style="155" customWidth="1"/>
    <col min="11799" max="11799" width="5" style="155" customWidth="1"/>
    <col min="11800" max="11800" width="0" style="1" hidden="1" customWidth="1"/>
    <col min="11801" max="11801" width="14.28515625" style="155" customWidth="1"/>
    <col min="11802" max="11802" width="5.7109375" style="155" customWidth="1"/>
    <col min="11803" max="11803" width="0" style="1" hidden="1" customWidth="1"/>
    <col min="11804" max="11804" width="17.28515625" style="155" customWidth="1"/>
    <col min="11805" max="11805" width="12.7109375" style="155" customWidth="1"/>
    <col min="11806" max="11806" width="0" style="1" hidden="1" customWidth="1"/>
    <col min="11807" max="11807" width="5.28515625" style="155" customWidth="1"/>
    <col min="11808" max="11808" width="0" style="1" hidden="1" customWidth="1"/>
    <col min="11809" max="11809" width="17" style="155" customWidth="1"/>
    <col min="11810" max="11810" width="6.28515625" style="155" customWidth="1"/>
    <col min="11811" max="11811" width="0" style="1" hidden="1" customWidth="1"/>
    <col min="11812" max="11812" width="14.28515625" style="155" customWidth="1"/>
    <col min="11813" max="11813" width="7.5703125" style="155" customWidth="1"/>
    <col min="11814" max="11814" width="0" style="1" hidden="1" customWidth="1"/>
    <col min="11815" max="11816" width="14.28515625" style="155" customWidth="1"/>
    <col min="11817" max="11817" width="20.85546875" style="155" customWidth="1"/>
    <col min="11818" max="11818" width="14.42578125" style="155" customWidth="1"/>
    <col min="11819" max="11819" width="15" style="155" customWidth="1"/>
    <col min="11820" max="11820" width="2.7109375" style="155" customWidth="1"/>
    <col min="11821" max="11821" width="11.7109375" style="155" customWidth="1"/>
    <col min="11822" max="11822" width="11.5703125" style="155" customWidth="1"/>
    <col min="11823" max="11823" width="2.28515625" style="155" customWidth="1"/>
    <col min="11824" max="11824" width="41" style="155" customWidth="1"/>
    <col min="11825" max="11825" width="14.28515625" style="155" customWidth="1"/>
    <col min="11826" max="11827" width="11.5703125" style="155" customWidth="1"/>
    <col min="11828" max="11828" width="21.85546875" style="155" customWidth="1"/>
    <col min="11829" max="12020" width="11.42578125" style="155"/>
    <col min="12021" max="12021" width="21.85546875" style="155" customWidth="1"/>
    <col min="12022" max="12022" width="13.85546875" style="155" customWidth="1"/>
    <col min="12023" max="12023" width="38.7109375" style="155" customWidth="1"/>
    <col min="12024" max="12024" width="3" style="155" bestFit="1" customWidth="1"/>
    <col min="12025" max="12025" width="32.28515625" style="155" customWidth="1"/>
    <col min="12026" max="12026" width="46.28515625" style="155" customWidth="1"/>
    <col min="12027" max="12027" width="19" style="155" customWidth="1"/>
    <col min="12028" max="12028" width="0" style="1" hidden="1" customWidth="1"/>
    <col min="12029" max="12029" width="17.7109375" style="155" customWidth="1"/>
    <col min="12030" max="12030" width="0" style="1" hidden="1" customWidth="1"/>
    <col min="12031" max="12031" width="22.28515625" style="155" customWidth="1"/>
    <col min="12032" max="12032" width="5.28515625" style="155" customWidth="1"/>
    <col min="12033" max="12033" width="36.28515625" style="155" customWidth="1"/>
    <col min="12034" max="12034" width="5.7109375" style="155" customWidth="1"/>
    <col min="12035" max="12035" width="0" style="1" hidden="1" customWidth="1"/>
    <col min="12036" max="12036" width="20.7109375" style="155" customWidth="1"/>
    <col min="12037" max="12037" width="4.85546875" style="155" customWidth="1"/>
    <col min="12038" max="12038" width="0" style="1" hidden="1" customWidth="1"/>
    <col min="12039" max="12039" width="24.7109375" style="155" customWidth="1"/>
    <col min="12040" max="12040" width="12.28515625" style="155" customWidth="1"/>
    <col min="12041" max="12041" width="0" style="1" hidden="1" customWidth="1"/>
    <col min="12042" max="12042" width="3.42578125" style="155" customWidth="1"/>
    <col min="12043" max="12043" width="0" style="1" hidden="1" customWidth="1"/>
    <col min="12044" max="12044" width="17.7109375" style="155" customWidth="1"/>
    <col min="12045" max="12045" width="3.42578125" style="155" customWidth="1"/>
    <col min="12046" max="12046" width="0" style="1" hidden="1" customWidth="1"/>
    <col min="12047" max="12047" width="23.7109375" style="155" customWidth="1"/>
    <col min="12048" max="12048" width="10" style="155" customWidth="1"/>
    <col min="12049" max="12049" width="0" style="1" hidden="1" customWidth="1"/>
    <col min="12050" max="12051" width="14.7109375" style="155" customWidth="1"/>
    <col min="12052" max="12052" width="12.85546875" style="155" customWidth="1"/>
    <col min="12053" max="12053" width="3.28515625" style="155" customWidth="1"/>
    <col min="12054" max="12054" width="30.28515625" style="155" customWidth="1"/>
    <col min="12055" max="12055" width="5" style="155" customWidth="1"/>
    <col min="12056" max="12056" width="0" style="1" hidden="1" customWidth="1"/>
    <col min="12057" max="12057" width="14.28515625" style="155" customWidth="1"/>
    <col min="12058" max="12058" width="5.7109375" style="155" customWidth="1"/>
    <col min="12059" max="12059" width="0" style="1" hidden="1" customWidth="1"/>
    <col min="12060" max="12060" width="17.28515625" style="155" customWidth="1"/>
    <col min="12061" max="12061" width="12.7109375" style="155" customWidth="1"/>
    <col min="12062" max="12062" width="0" style="1" hidden="1" customWidth="1"/>
    <col min="12063" max="12063" width="5.28515625" style="155" customWidth="1"/>
    <col min="12064" max="12064" width="0" style="1" hidden="1" customWidth="1"/>
    <col min="12065" max="12065" width="17" style="155" customWidth="1"/>
    <col min="12066" max="12066" width="6.28515625" style="155" customWidth="1"/>
    <col min="12067" max="12067" width="0" style="1" hidden="1" customWidth="1"/>
    <col min="12068" max="12068" width="14.28515625" style="155" customWidth="1"/>
    <col min="12069" max="12069" width="7.5703125" style="155" customWidth="1"/>
    <col min="12070" max="12070" width="0" style="1" hidden="1" customWidth="1"/>
    <col min="12071" max="12072" width="14.28515625" style="155" customWidth="1"/>
    <col min="12073" max="12073" width="20.85546875" style="155" customWidth="1"/>
    <col min="12074" max="12074" width="14.42578125" style="155" customWidth="1"/>
    <col min="12075" max="12075" width="15" style="155" customWidth="1"/>
    <col min="12076" max="12076" width="2.7109375" style="155" customWidth="1"/>
    <col min="12077" max="12077" width="11.7109375" style="155" customWidth="1"/>
    <col min="12078" max="12078" width="11.5703125" style="155" customWidth="1"/>
    <col min="12079" max="12079" width="2.28515625" style="155" customWidth="1"/>
    <col min="12080" max="12080" width="41" style="155" customWidth="1"/>
    <col min="12081" max="12081" width="14.28515625" style="155" customWidth="1"/>
    <col min="12082" max="12083" width="11.5703125" style="155" customWidth="1"/>
    <col min="12084" max="12084" width="21.85546875" style="155" customWidth="1"/>
    <col min="12085" max="12276" width="11.42578125" style="155"/>
    <col min="12277" max="12277" width="21.85546875" style="155" customWidth="1"/>
    <col min="12278" max="12278" width="13.85546875" style="155" customWidth="1"/>
    <col min="12279" max="12279" width="38.7109375" style="155" customWidth="1"/>
    <col min="12280" max="12280" width="3" style="155" bestFit="1" customWidth="1"/>
    <col min="12281" max="12281" width="32.28515625" style="155" customWidth="1"/>
    <col min="12282" max="12282" width="46.28515625" style="155" customWidth="1"/>
    <col min="12283" max="12283" width="19" style="155" customWidth="1"/>
    <col min="12284" max="12284" width="0" style="1" hidden="1" customWidth="1"/>
    <col min="12285" max="12285" width="17.7109375" style="155" customWidth="1"/>
    <col min="12286" max="12286" width="0" style="1" hidden="1" customWidth="1"/>
    <col min="12287" max="12287" width="22.28515625" style="155" customWidth="1"/>
    <col min="12288" max="12288" width="5.28515625" style="155" customWidth="1"/>
    <col min="12289" max="12289" width="36.28515625" style="155" customWidth="1"/>
    <col min="12290" max="12290" width="5.7109375" style="155" customWidth="1"/>
    <col min="12291" max="12291" width="0" style="1" hidden="1" customWidth="1"/>
    <col min="12292" max="12292" width="20.7109375" style="155" customWidth="1"/>
    <col min="12293" max="12293" width="4.85546875" style="155" customWidth="1"/>
    <col min="12294" max="12294" width="0" style="1" hidden="1" customWidth="1"/>
    <col min="12295" max="12295" width="24.7109375" style="155" customWidth="1"/>
    <col min="12296" max="12296" width="12.28515625" style="155" customWidth="1"/>
    <col min="12297" max="12297" width="0" style="1" hidden="1" customWidth="1"/>
    <col min="12298" max="12298" width="3.42578125" style="155" customWidth="1"/>
    <col min="12299" max="12299" width="0" style="1" hidden="1" customWidth="1"/>
    <col min="12300" max="12300" width="17.7109375" style="155" customWidth="1"/>
    <col min="12301" max="12301" width="3.42578125" style="155" customWidth="1"/>
    <col min="12302" max="12302" width="0" style="1" hidden="1" customWidth="1"/>
    <col min="12303" max="12303" width="23.7109375" style="155" customWidth="1"/>
    <col min="12304" max="12304" width="10" style="155" customWidth="1"/>
    <col min="12305" max="12305" width="0" style="1" hidden="1" customWidth="1"/>
    <col min="12306" max="12307" width="14.7109375" style="155" customWidth="1"/>
    <col min="12308" max="12308" width="12.85546875" style="155" customWidth="1"/>
    <col min="12309" max="12309" width="3.28515625" style="155" customWidth="1"/>
    <col min="12310" max="12310" width="30.28515625" style="155" customWidth="1"/>
    <col min="12311" max="12311" width="5" style="155" customWidth="1"/>
    <col min="12312" max="12312" width="0" style="1" hidden="1" customWidth="1"/>
    <col min="12313" max="12313" width="14.28515625" style="155" customWidth="1"/>
    <col min="12314" max="12314" width="5.7109375" style="155" customWidth="1"/>
    <col min="12315" max="12315" width="0" style="1" hidden="1" customWidth="1"/>
    <col min="12316" max="12316" width="17.28515625" style="155" customWidth="1"/>
    <col min="12317" max="12317" width="12.7109375" style="155" customWidth="1"/>
    <col min="12318" max="12318" width="0" style="1" hidden="1" customWidth="1"/>
    <col min="12319" max="12319" width="5.28515625" style="155" customWidth="1"/>
    <col min="12320" max="12320" width="0" style="1" hidden="1" customWidth="1"/>
    <col min="12321" max="12321" width="17" style="155" customWidth="1"/>
    <col min="12322" max="12322" width="6.28515625" style="155" customWidth="1"/>
    <col min="12323" max="12323" width="0" style="1" hidden="1" customWidth="1"/>
    <col min="12324" max="12324" width="14.28515625" style="155" customWidth="1"/>
    <col min="12325" max="12325" width="7.5703125" style="155" customWidth="1"/>
    <col min="12326" max="12326" width="0" style="1" hidden="1" customWidth="1"/>
    <col min="12327" max="12328" width="14.28515625" style="155" customWidth="1"/>
    <col min="12329" max="12329" width="20.85546875" style="155" customWidth="1"/>
    <col min="12330" max="12330" width="14.42578125" style="155" customWidth="1"/>
    <col min="12331" max="12331" width="15" style="155" customWidth="1"/>
    <col min="12332" max="12332" width="2.7109375" style="155" customWidth="1"/>
    <col min="12333" max="12333" width="11.7109375" style="155" customWidth="1"/>
    <col min="12334" max="12334" width="11.5703125" style="155" customWidth="1"/>
    <col min="12335" max="12335" width="2.28515625" style="155" customWidth="1"/>
    <col min="12336" max="12336" width="41" style="155" customWidth="1"/>
    <col min="12337" max="12337" width="14.28515625" style="155" customWidth="1"/>
    <col min="12338" max="12339" width="11.5703125" style="155" customWidth="1"/>
    <col min="12340" max="12340" width="21.85546875" style="155" customWidth="1"/>
    <col min="12341" max="12532" width="11.42578125" style="155"/>
    <col min="12533" max="12533" width="21.85546875" style="155" customWidth="1"/>
    <col min="12534" max="12534" width="13.85546875" style="155" customWidth="1"/>
    <col min="12535" max="12535" width="38.7109375" style="155" customWidth="1"/>
    <col min="12536" max="12536" width="3" style="155" bestFit="1" customWidth="1"/>
    <col min="12537" max="12537" width="32.28515625" style="155" customWidth="1"/>
    <col min="12538" max="12538" width="46.28515625" style="155" customWidth="1"/>
    <col min="12539" max="12539" width="19" style="155" customWidth="1"/>
    <col min="12540" max="12540" width="0" style="1" hidden="1" customWidth="1"/>
    <col min="12541" max="12541" width="17.7109375" style="155" customWidth="1"/>
    <col min="12542" max="12542" width="0" style="1" hidden="1" customWidth="1"/>
    <col min="12543" max="12543" width="22.28515625" style="155" customWidth="1"/>
    <col min="12544" max="12544" width="5.28515625" style="155" customWidth="1"/>
    <col min="12545" max="12545" width="36.28515625" style="155" customWidth="1"/>
    <col min="12546" max="12546" width="5.7109375" style="155" customWidth="1"/>
    <col min="12547" max="12547" width="0" style="1" hidden="1" customWidth="1"/>
    <col min="12548" max="12548" width="20.7109375" style="155" customWidth="1"/>
    <col min="12549" max="12549" width="4.85546875" style="155" customWidth="1"/>
    <col min="12550" max="12550" width="0" style="1" hidden="1" customWidth="1"/>
    <col min="12551" max="12551" width="24.7109375" style="155" customWidth="1"/>
    <col min="12552" max="12552" width="12.28515625" style="155" customWidth="1"/>
    <col min="12553" max="12553" width="0" style="1" hidden="1" customWidth="1"/>
    <col min="12554" max="12554" width="3.42578125" style="155" customWidth="1"/>
    <col min="12555" max="12555" width="0" style="1" hidden="1" customWidth="1"/>
    <col min="12556" max="12556" width="17.7109375" style="155" customWidth="1"/>
    <col min="12557" max="12557" width="3.42578125" style="155" customWidth="1"/>
    <col min="12558" max="12558" width="0" style="1" hidden="1" customWidth="1"/>
    <col min="12559" max="12559" width="23.7109375" style="155" customWidth="1"/>
    <col min="12560" max="12560" width="10" style="155" customWidth="1"/>
    <col min="12561" max="12561" width="0" style="1" hidden="1" customWidth="1"/>
    <col min="12562" max="12563" width="14.7109375" style="155" customWidth="1"/>
    <col min="12564" max="12564" width="12.85546875" style="155" customWidth="1"/>
    <col min="12565" max="12565" width="3.28515625" style="155" customWidth="1"/>
    <col min="12566" max="12566" width="30.28515625" style="155" customWidth="1"/>
    <col min="12567" max="12567" width="5" style="155" customWidth="1"/>
    <col min="12568" max="12568" width="0" style="1" hidden="1" customWidth="1"/>
    <col min="12569" max="12569" width="14.28515625" style="155" customWidth="1"/>
    <col min="12570" max="12570" width="5.7109375" style="155" customWidth="1"/>
    <col min="12571" max="12571" width="0" style="1" hidden="1" customWidth="1"/>
    <col min="12572" max="12572" width="17.28515625" style="155" customWidth="1"/>
    <col min="12573" max="12573" width="12.7109375" style="155" customWidth="1"/>
    <col min="12574" max="12574" width="0" style="1" hidden="1" customWidth="1"/>
    <col min="12575" max="12575" width="5.28515625" style="155" customWidth="1"/>
    <col min="12576" max="12576" width="0" style="1" hidden="1" customWidth="1"/>
    <col min="12577" max="12577" width="17" style="155" customWidth="1"/>
    <col min="12578" max="12578" width="6.28515625" style="155" customWidth="1"/>
    <col min="12579" max="12579" width="0" style="1" hidden="1" customWidth="1"/>
    <col min="12580" max="12580" width="14.28515625" style="155" customWidth="1"/>
    <col min="12581" max="12581" width="7.5703125" style="155" customWidth="1"/>
    <col min="12582" max="12582" width="0" style="1" hidden="1" customWidth="1"/>
    <col min="12583" max="12584" width="14.28515625" style="155" customWidth="1"/>
    <col min="12585" max="12585" width="20.85546875" style="155" customWidth="1"/>
    <col min="12586" max="12586" width="14.42578125" style="155" customWidth="1"/>
    <col min="12587" max="12587" width="15" style="155" customWidth="1"/>
    <col min="12588" max="12588" width="2.7109375" style="155" customWidth="1"/>
    <col min="12589" max="12589" width="11.7109375" style="155" customWidth="1"/>
    <col min="12590" max="12590" width="11.5703125" style="155" customWidth="1"/>
    <col min="12591" max="12591" width="2.28515625" style="155" customWidth="1"/>
    <col min="12592" max="12592" width="41" style="155" customWidth="1"/>
    <col min="12593" max="12593" width="14.28515625" style="155" customWidth="1"/>
    <col min="12594" max="12595" width="11.5703125" style="155" customWidth="1"/>
    <col min="12596" max="12596" width="21.85546875" style="155" customWidth="1"/>
    <col min="12597" max="12788" width="11.42578125" style="155"/>
    <col min="12789" max="12789" width="21.85546875" style="155" customWidth="1"/>
    <col min="12790" max="12790" width="13.85546875" style="155" customWidth="1"/>
    <col min="12791" max="12791" width="38.7109375" style="155" customWidth="1"/>
    <col min="12792" max="12792" width="3" style="155" bestFit="1" customWidth="1"/>
    <col min="12793" max="12793" width="32.28515625" style="155" customWidth="1"/>
    <col min="12794" max="12794" width="46.28515625" style="155" customWidth="1"/>
    <col min="12795" max="12795" width="19" style="155" customWidth="1"/>
    <col min="12796" max="12796" width="0" style="1" hidden="1" customWidth="1"/>
    <col min="12797" max="12797" width="17.7109375" style="155" customWidth="1"/>
    <col min="12798" max="12798" width="0" style="1" hidden="1" customWidth="1"/>
    <col min="12799" max="12799" width="22.28515625" style="155" customWidth="1"/>
    <col min="12800" max="12800" width="5.28515625" style="155" customWidth="1"/>
    <col min="12801" max="12801" width="36.28515625" style="155" customWidth="1"/>
    <col min="12802" max="12802" width="5.7109375" style="155" customWidth="1"/>
    <col min="12803" max="12803" width="0" style="1" hidden="1" customWidth="1"/>
    <col min="12804" max="12804" width="20.7109375" style="155" customWidth="1"/>
    <col min="12805" max="12805" width="4.85546875" style="155" customWidth="1"/>
    <col min="12806" max="12806" width="0" style="1" hidden="1" customWidth="1"/>
    <col min="12807" max="12807" width="24.7109375" style="155" customWidth="1"/>
    <col min="12808" max="12808" width="12.28515625" style="155" customWidth="1"/>
    <col min="12809" max="12809" width="0" style="1" hidden="1" customWidth="1"/>
    <col min="12810" max="12810" width="3.42578125" style="155" customWidth="1"/>
    <col min="12811" max="12811" width="0" style="1" hidden="1" customWidth="1"/>
    <col min="12812" max="12812" width="17.7109375" style="155" customWidth="1"/>
    <col min="12813" max="12813" width="3.42578125" style="155" customWidth="1"/>
    <col min="12814" max="12814" width="0" style="1" hidden="1" customWidth="1"/>
    <col min="12815" max="12815" width="23.7109375" style="155" customWidth="1"/>
    <col min="12816" max="12816" width="10" style="155" customWidth="1"/>
    <col min="12817" max="12817" width="0" style="1" hidden="1" customWidth="1"/>
    <col min="12818" max="12819" width="14.7109375" style="155" customWidth="1"/>
    <col min="12820" max="12820" width="12.85546875" style="155" customWidth="1"/>
    <col min="12821" max="12821" width="3.28515625" style="155" customWidth="1"/>
    <col min="12822" max="12822" width="30.28515625" style="155" customWidth="1"/>
    <col min="12823" max="12823" width="5" style="155" customWidth="1"/>
    <col min="12824" max="12824" width="0" style="1" hidden="1" customWidth="1"/>
    <col min="12825" max="12825" width="14.28515625" style="155" customWidth="1"/>
    <col min="12826" max="12826" width="5.7109375" style="155" customWidth="1"/>
    <col min="12827" max="12827" width="0" style="1" hidden="1" customWidth="1"/>
    <col min="12828" max="12828" width="17.28515625" style="155" customWidth="1"/>
    <col min="12829" max="12829" width="12.7109375" style="155" customWidth="1"/>
    <col min="12830" max="12830" width="0" style="1" hidden="1" customWidth="1"/>
    <col min="12831" max="12831" width="5.28515625" style="155" customWidth="1"/>
    <col min="12832" max="12832" width="0" style="1" hidden="1" customWidth="1"/>
    <col min="12833" max="12833" width="17" style="155" customWidth="1"/>
    <col min="12834" max="12834" width="6.28515625" style="155" customWidth="1"/>
    <col min="12835" max="12835" width="0" style="1" hidden="1" customWidth="1"/>
    <col min="12836" max="12836" width="14.28515625" style="155" customWidth="1"/>
    <col min="12837" max="12837" width="7.5703125" style="155" customWidth="1"/>
    <col min="12838" max="12838" width="0" style="1" hidden="1" customWidth="1"/>
    <col min="12839" max="12840" width="14.28515625" style="155" customWidth="1"/>
    <col min="12841" max="12841" width="20.85546875" style="155" customWidth="1"/>
    <col min="12842" max="12842" width="14.42578125" style="155" customWidth="1"/>
    <col min="12843" max="12843" width="15" style="155" customWidth="1"/>
    <col min="12844" max="12844" width="2.7109375" style="155" customWidth="1"/>
    <col min="12845" max="12845" width="11.7109375" style="155" customWidth="1"/>
    <col min="12846" max="12846" width="11.5703125" style="155" customWidth="1"/>
    <col min="12847" max="12847" width="2.28515625" style="155" customWidth="1"/>
    <col min="12848" max="12848" width="41" style="155" customWidth="1"/>
    <col min="12849" max="12849" width="14.28515625" style="155" customWidth="1"/>
    <col min="12850" max="12851" width="11.5703125" style="155" customWidth="1"/>
    <col min="12852" max="12852" width="21.85546875" style="155" customWidth="1"/>
    <col min="12853" max="13044" width="11.42578125" style="155"/>
    <col min="13045" max="13045" width="21.85546875" style="155" customWidth="1"/>
    <col min="13046" max="13046" width="13.85546875" style="155" customWidth="1"/>
    <col min="13047" max="13047" width="38.7109375" style="155" customWidth="1"/>
    <col min="13048" max="13048" width="3" style="155" bestFit="1" customWidth="1"/>
    <col min="13049" max="13049" width="32.28515625" style="155" customWidth="1"/>
    <col min="13050" max="13050" width="46.28515625" style="155" customWidth="1"/>
    <col min="13051" max="13051" width="19" style="155" customWidth="1"/>
    <col min="13052" max="13052" width="0" style="1" hidden="1" customWidth="1"/>
    <col min="13053" max="13053" width="17.7109375" style="155" customWidth="1"/>
    <col min="13054" max="13054" width="0" style="1" hidden="1" customWidth="1"/>
    <col min="13055" max="13055" width="22.28515625" style="155" customWidth="1"/>
    <col min="13056" max="13056" width="5.28515625" style="155" customWidth="1"/>
    <col min="13057" max="13057" width="36.28515625" style="155" customWidth="1"/>
    <col min="13058" max="13058" width="5.7109375" style="155" customWidth="1"/>
    <col min="13059" max="13059" width="0" style="1" hidden="1" customWidth="1"/>
    <col min="13060" max="13060" width="20.7109375" style="155" customWidth="1"/>
    <col min="13061" max="13061" width="4.85546875" style="155" customWidth="1"/>
    <col min="13062" max="13062" width="0" style="1" hidden="1" customWidth="1"/>
    <col min="13063" max="13063" width="24.7109375" style="155" customWidth="1"/>
    <col min="13064" max="13064" width="12.28515625" style="155" customWidth="1"/>
    <col min="13065" max="13065" width="0" style="1" hidden="1" customWidth="1"/>
    <col min="13066" max="13066" width="3.42578125" style="155" customWidth="1"/>
    <col min="13067" max="13067" width="0" style="1" hidden="1" customWidth="1"/>
    <col min="13068" max="13068" width="17.7109375" style="155" customWidth="1"/>
    <col min="13069" max="13069" width="3.42578125" style="155" customWidth="1"/>
    <col min="13070" max="13070" width="0" style="1" hidden="1" customWidth="1"/>
    <col min="13071" max="13071" width="23.7109375" style="155" customWidth="1"/>
    <col min="13072" max="13072" width="10" style="155" customWidth="1"/>
    <col min="13073" max="13073" width="0" style="1" hidden="1" customWidth="1"/>
    <col min="13074" max="13075" width="14.7109375" style="155" customWidth="1"/>
    <col min="13076" max="13076" width="12.85546875" style="155" customWidth="1"/>
    <col min="13077" max="13077" width="3.28515625" style="155" customWidth="1"/>
    <col min="13078" max="13078" width="30.28515625" style="155" customWidth="1"/>
    <col min="13079" max="13079" width="5" style="155" customWidth="1"/>
    <col min="13080" max="13080" width="0" style="1" hidden="1" customWidth="1"/>
    <col min="13081" max="13081" width="14.28515625" style="155" customWidth="1"/>
    <col min="13082" max="13082" width="5.7109375" style="155" customWidth="1"/>
    <col min="13083" max="13083" width="0" style="1" hidden="1" customWidth="1"/>
    <col min="13084" max="13084" width="17.28515625" style="155" customWidth="1"/>
    <col min="13085" max="13085" width="12.7109375" style="155" customWidth="1"/>
    <col min="13086" max="13086" width="0" style="1" hidden="1" customWidth="1"/>
    <col min="13087" max="13087" width="5.28515625" style="155" customWidth="1"/>
    <col min="13088" max="13088" width="0" style="1" hidden="1" customWidth="1"/>
    <col min="13089" max="13089" width="17" style="155" customWidth="1"/>
    <col min="13090" max="13090" width="6.28515625" style="155" customWidth="1"/>
    <col min="13091" max="13091" width="0" style="1" hidden="1" customWidth="1"/>
    <col min="13092" max="13092" width="14.28515625" style="155" customWidth="1"/>
    <col min="13093" max="13093" width="7.5703125" style="155" customWidth="1"/>
    <col min="13094" max="13094" width="0" style="1" hidden="1" customWidth="1"/>
    <col min="13095" max="13096" width="14.28515625" style="155" customWidth="1"/>
    <col min="13097" max="13097" width="20.85546875" style="155" customWidth="1"/>
    <col min="13098" max="13098" width="14.42578125" style="155" customWidth="1"/>
    <col min="13099" max="13099" width="15" style="155" customWidth="1"/>
    <col min="13100" max="13100" width="2.7109375" style="155" customWidth="1"/>
    <col min="13101" max="13101" width="11.7109375" style="155" customWidth="1"/>
    <col min="13102" max="13102" width="11.5703125" style="155" customWidth="1"/>
    <col min="13103" max="13103" width="2.28515625" style="155" customWidth="1"/>
    <col min="13104" max="13104" width="41" style="155" customWidth="1"/>
    <col min="13105" max="13105" width="14.28515625" style="155" customWidth="1"/>
    <col min="13106" max="13107" width="11.5703125" style="155" customWidth="1"/>
    <col min="13108" max="13108" width="21.85546875" style="155" customWidth="1"/>
    <col min="13109" max="13300" width="11.42578125" style="155"/>
    <col min="13301" max="13301" width="21.85546875" style="155" customWidth="1"/>
    <col min="13302" max="13302" width="13.85546875" style="155" customWidth="1"/>
    <col min="13303" max="13303" width="38.7109375" style="155" customWidth="1"/>
    <col min="13304" max="13304" width="3" style="155" bestFit="1" customWidth="1"/>
    <col min="13305" max="13305" width="32.28515625" style="155" customWidth="1"/>
    <col min="13306" max="13306" width="46.28515625" style="155" customWidth="1"/>
    <col min="13307" max="13307" width="19" style="155" customWidth="1"/>
    <col min="13308" max="13308" width="0" style="1" hidden="1" customWidth="1"/>
    <col min="13309" max="13309" width="17.7109375" style="155" customWidth="1"/>
    <col min="13310" max="13310" width="0" style="1" hidden="1" customWidth="1"/>
    <col min="13311" max="13311" width="22.28515625" style="155" customWidth="1"/>
    <col min="13312" max="13312" width="5.28515625" style="155" customWidth="1"/>
    <col min="13313" max="13313" width="36.28515625" style="155" customWidth="1"/>
    <col min="13314" max="13314" width="5.7109375" style="155" customWidth="1"/>
    <col min="13315" max="13315" width="0" style="1" hidden="1" customWidth="1"/>
    <col min="13316" max="13316" width="20.7109375" style="155" customWidth="1"/>
    <col min="13317" max="13317" width="4.85546875" style="155" customWidth="1"/>
    <col min="13318" max="13318" width="0" style="1" hidden="1" customWidth="1"/>
    <col min="13319" max="13319" width="24.7109375" style="155" customWidth="1"/>
    <col min="13320" max="13320" width="12.28515625" style="155" customWidth="1"/>
    <col min="13321" max="13321" width="0" style="1" hidden="1" customWidth="1"/>
    <col min="13322" max="13322" width="3.42578125" style="155" customWidth="1"/>
    <col min="13323" max="13323" width="0" style="1" hidden="1" customWidth="1"/>
    <col min="13324" max="13324" width="17.7109375" style="155" customWidth="1"/>
    <col min="13325" max="13325" width="3.42578125" style="155" customWidth="1"/>
    <col min="13326" max="13326" width="0" style="1" hidden="1" customWidth="1"/>
    <col min="13327" max="13327" width="23.7109375" style="155" customWidth="1"/>
    <col min="13328" max="13328" width="10" style="155" customWidth="1"/>
    <col min="13329" max="13329" width="0" style="1" hidden="1" customWidth="1"/>
    <col min="13330" max="13331" width="14.7109375" style="155" customWidth="1"/>
    <col min="13332" max="13332" width="12.85546875" style="155" customWidth="1"/>
    <col min="13333" max="13333" width="3.28515625" style="155" customWidth="1"/>
    <col min="13334" max="13334" width="30.28515625" style="155" customWidth="1"/>
    <col min="13335" max="13335" width="5" style="155" customWidth="1"/>
    <col min="13336" max="13336" width="0" style="1" hidden="1" customWidth="1"/>
    <col min="13337" max="13337" width="14.28515625" style="155" customWidth="1"/>
    <col min="13338" max="13338" width="5.7109375" style="155" customWidth="1"/>
    <col min="13339" max="13339" width="0" style="1" hidden="1" customWidth="1"/>
    <col min="13340" max="13340" width="17.28515625" style="155" customWidth="1"/>
    <col min="13341" max="13341" width="12.7109375" style="155" customWidth="1"/>
    <col min="13342" max="13342" width="0" style="1" hidden="1" customWidth="1"/>
    <col min="13343" max="13343" width="5.28515625" style="155" customWidth="1"/>
    <col min="13344" max="13344" width="0" style="1" hidden="1" customWidth="1"/>
    <col min="13345" max="13345" width="17" style="155" customWidth="1"/>
    <col min="13346" max="13346" width="6.28515625" style="155" customWidth="1"/>
    <col min="13347" max="13347" width="0" style="1" hidden="1" customWidth="1"/>
    <col min="13348" max="13348" width="14.28515625" style="155" customWidth="1"/>
    <col min="13349" max="13349" width="7.5703125" style="155" customWidth="1"/>
    <col min="13350" max="13350" width="0" style="1" hidden="1" customWidth="1"/>
    <col min="13351" max="13352" width="14.28515625" style="155" customWidth="1"/>
    <col min="13353" max="13353" width="20.85546875" style="155" customWidth="1"/>
    <col min="13354" max="13354" width="14.42578125" style="155" customWidth="1"/>
    <col min="13355" max="13355" width="15" style="155" customWidth="1"/>
    <col min="13356" max="13356" width="2.7109375" style="155" customWidth="1"/>
    <col min="13357" max="13357" width="11.7109375" style="155" customWidth="1"/>
    <col min="13358" max="13358" width="11.5703125" style="155" customWidth="1"/>
    <col min="13359" max="13359" width="2.28515625" style="155" customWidth="1"/>
    <col min="13360" max="13360" width="41" style="155" customWidth="1"/>
    <col min="13361" max="13361" width="14.28515625" style="155" customWidth="1"/>
    <col min="13362" max="13363" width="11.5703125" style="155" customWidth="1"/>
    <col min="13364" max="13364" width="21.85546875" style="155" customWidth="1"/>
    <col min="13365" max="13556" width="11.42578125" style="155"/>
    <col min="13557" max="13557" width="21.85546875" style="155" customWidth="1"/>
    <col min="13558" max="13558" width="13.85546875" style="155" customWidth="1"/>
    <col min="13559" max="13559" width="38.7109375" style="155" customWidth="1"/>
    <col min="13560" max="13560" width="3" style="155" bestFit="1" customWidth="1"/>
    <col min="13561" max="13561" width="32.28515625" style="155" customWidth="1"/>
    <col min="13562" max="13562" width="46.28515625" style="155" customWidth="1"/>
    <col min="13563" max="13563" width="19" style="155" customWidth="1"/>
    <col min="13564" max="13564" width="0" style="1" hidden="1" customWidth="1"/>
    <col min="13565" max="13565" width="17.7109375" style="155" customWidth="1"/>
    <col min="13566" max="13566" width="0" style="1" hidden="1" customWidth="1"/>
    <col min="13567" max="13567" width="22.28515625" style="155" customWidth="1"/>
    <col min="13568" max="13568" width="5.28515625" style="155" customWidth="1"/>
    <col min="13569" max="13569" width="36.28515625" style="155" customWidth="1"/>
    <col min="13570" max="13570" width="5.7109375" style="155" customWidth="1"/>
    <col min="13571" max="13571" width="0" style="1" hidden="1" customWidth="1"/>
    <col min="13572" max="13572" width="20.7109375" style="155" customWidth="1"/>
    <col min="13573" max="13573" width="4.85546875" style="155" customWidth="1"/>
    <col min="13574" max="13574" width="0" style="1" hidden="1" customWidth="1"/>
    <col min="13575" max="13575" width="24.7109375" style="155" customWidth="1"/>
    <col min="13576" max="13576" width="12.28515625" style="155" customWidth="1"/>
    <col min="13577" max="13577" width="0" style="1" hidden="1" customWidth="1"/>
    <col min="13578" max="13578" width="3.42578125" style="155" customWidth="1"/>
    <col min="13579" max="13579" width="0" style="1" hidden="1" customWidth="1"/>
    <col min="13580" max="13580" width="17.7109375" style="155" customWidth="1"/>
    <col min="13581" max="13581" width="3.42578125" style="155" customWidth="1"/>
    <col min="13582" max="13582" width="0" style="1" hidden="1" customWidth="1"/>
    <col min="13583" max="13583" width="23.7109375" style="155" customWidth="1"/>
    <col min="13584" max="13584" width="10" style="155" customWidth="1"/>
    <col min="13585" max="13585" width="0" style="1" hidden="1" customWidth="1"/>
    <col min="13586" max="13587" width="14.7109375" style="155" customWidth="1"/>
    <col min="13588" max="13588" width="12.85546875" style="155" customWidth="1"/>
    <col min="13589" max="13589" width="3.28515625" style="155" customWidth="1"/>
    <col min="13590" max="13590" width="30.28515625" style="155" customWidth="1"/>
    <col min="13591" max="13591" width="5" style="155" customWidth="1"/>
    <col min="13592" max="13592" width="0" style="1" hidden="1" customWidth="1"/>
    <col min="13593" max="13593" width="14.28515625" style="155" customWidth="1"/>
    <col min="13594" max="13594" width="5.7109375" style="155" customWidth="1"/>
    <col min="13595" max="13595" width="0" style="1" hidden="1" customWidth="1"/>
    <col min="13596" max="13596" width="17.28515625" style="155" customWidth="1"/>
    <col min="13597" max="13597" width="12.7109375" style="155" customWidth="1"/>
    <col min="13598" max="13598" width="0" style="1" hidden="1" customWidth="1"/>
    <col min="13599" max="13599" width="5.28515625" style="155" customWidth="1"/>
    <col min="13600" max="13600" width="0" style="1" hidden="1" customWidth="1"/>
    <col min="13601" max="13601" width="17" style="155" customWidth="1"/>
    <col min="13602" max="13602" width="6.28515625" style="155" customWidth="1"/>
    <col min="13603" max="13603" width="0" style="1" hidden="1" customWidth="1"/>
    <col min="13604" max="13604" width="14.28515625" style="155" customWidth="1"/>
    <col min="13605" max="13605" width="7.5703125" style="155" customWidth="1"/>
    <col min="13606" max="13606" width="0" style="1" hidden="1" customWidth="1"/>
    <col min="13607" max="13608" width="14.28515625" style="155" customWidth="1"/>
    <col min="13609" max="13609" width="20.85546875" style="155" customWidth="1"/>
    <col min="13610" max="13610" width="14.42578125" style="155" customWidth="1"/>
    <col min="13611" max="13611" width="15" style="155" customWidth="1"/>
    <col min="13612" max="13612" width="2.7109375" style="155" customWidth="1"/>
    <col min="13613" max="13613" width="11.7109375" style="155" customWidth="1"/>
    <col min="13614" max="13614" width="11.5703125" style="155" customWidth="1"/>
    <col min="13615" max="13615" width="2.28515625" style="155" customWidth="1"/>
    <col min="13616" max="13616" width="41" style="155" customWidth="1"/>
    <col min="13617" max="13617" width="14.28515625" style="155" customWidth="1"/>
    <col min="13618" max="13619" width="11.5703125" style="155" customWidth="1"/>
    <col min="13620" max="13620" width="21.85546875" style="155" customWidth="1"/>
    <col min="13621" max="13812" width="11.42578125" style="155"/>
    <col min="13813" max="13813" width="21.85546875" style="155" customWidth="1"/>
    <col min="13814" max="13814" width="13.85546875" style="155" customWidth="1"/>
    <col min="13815" max="13815" width="38.7109375" style="155" customWidth="1"/>
    <col min="13816" max="13816" width="3" style="155" bestFit="1" customWidth="1"/>
    <col min="13817" max="13817" width="32.28515625" style="155" customWidth="1"/>
    <col min="13818" max="13818" width="46.28515625" style="155" customWidth="1"/>
    <col min="13819" max="13819" width="19" style="155" customWidth="1"/>
    <col min="13820" max="13820" width="0" style="1" hidden="1" customWidth="1"/>
    <col min="13821" max="13821" width="17.7109375" style="155" customWidth="1"/>
    <col min="13822" max="13822" width="0" style="1" hidden="1" customWidth="1"/>
    <col min="13823" max="13823" width="22.28515625" style="155" customWidth="1"/>
    <col min="13824" max="13824" width="5.28515625" style="155" customWidth="1"/>
    <col min="13825" max="13825" width="36.28515625" style="155" customWidth="1"/>
    <col min="13826" max="13826" width="5.7109375" style="155" customWidth="1"/>
    <col min="13827" max="13827" width="0" style="1" hidden="1" customWidth="1"/>
    <col min="13828" max="13828" width="20.7109375" style="155" customWidth="1"/>
    <col min="13829" max="13829" width="4.85546875" style="155" customWidth="1"/>
    <col min="13830" max="13830" width="0" style="1" hidden="1" customWidth="1"/>
    <col min="13831" max="13831" width="24.7109375" style="155" customWidth="1"/>
    <col min="13832" max="13832" width="12.28515625" style="155" customWidth="1"/>
    <col min="13833" max="13833" width="0" style="1" hidden="1" customWidth="1"/>
    <col min="13834" max="13834" width="3.42578125" style="155" customWidth="1"/>
    <col min="13835" max="13835" width="0" style="1" hidden="1" customWidth="1"/>
    <col min="13836" max="13836" width="17.7109375" style="155" customWidth="1"/>
    <col min="13837" max="13837" width="3.42578125" style="155" customWidth="1"/>
    <col min="13838" max="13838" width="0" style="1" hidden="1" customWidth="1"/>
    <col min="13839" max="13839" width="23.7109375" style="155" customWidth="1"/>
    <col min="13840" max="13840" width="10" style="155" customWidth="1"/>
    <col min="13841" max="13841" width="0" style="1" hidden="1" customWidth="1"/>
    <col min="13842" max="13843" width="14.7109375" style="155" customWidth="1"/>
    <col min="13844" max="13844" width="12.85546875" style="155" customWidth="1"/>
    <col min="13845" max="13845" width="3.28515625" style="155" customWidth="1"/>
    <col min="13846" max="13846" width="30.28515625" style="155" customWidth="1"/>
    <col min="13847" max="13847" width="5" style="155" customWidth="1"/>
    <col min="13848" max="13848" width="0" style="1" hidden="1" customWidth="1"/>
    <col min="13849" max="13849" width="14.28515625" style="155" customWidth="1"/>
    <col min="13850" max="13850" width="5.7109375" style="155" customWidth="1"/>
    <col min="13851" max="13851" width="0" style="1" hidden="1" customWidth="1"/>
    <col min="13852" max="13852" width="17.28515625" style="155" customWidth="1"/>
    <col min="13853" max="13853" width="12.7109375" style="155" customWidth="1"/>
    <col min="13854" max="13854" width="0" style="1" hidden="1" customWidth="1"/>
    <col min="13855" max="13855" width="5.28515625" style="155" customWidth="1"/>
    <col min="13856" max="13856" width="0" style="1" hidden="1" customWidth="1"/>
    <col min="13857" max="13857" width="17" style="155" customWidth="1"/>
    <col min="13858" max="13858" width="6.28515625" style="155" customWidth="1"/>
    <col min="13859" max="13859" width="0" style="1" hidden="1" customWidth="1"/>
    <col min="13860" max="13860" width="14.28515625" style="155" customWidth="1"/>
    <col min="13861" max="13861" width="7.5703125" style="155" customWidth="1"/>
    <col min="13862" max="13862" width="0" style="1" hidden="1" customWidth="1"/>
    <col min="13863" max="13864" width="14.28515625" style="155" customWidth="1"/>
    <col min="13865" max="13865" width="20.85546875" style="155" customWidth="1"/>
    <col min="13866" max="13866" width="14.42578125" style="155" customWidth="1"/>
    <col min="13867" max="13867" width="15" style="155" customWidth="1"/>
    <col min="13868" max="13868" width="2.7109375" style="155" customWidth="1"/>
    <col min="13869" max="13869" width="11.7109375" style="155" customWidth="1"/>
    <col min="13870" max="13870" width="11.5703125" style="155" customWidth="1"/>
    <col min="13871" max="13871" width="2.28515625" style="155" customWidth="1"/>
    <col min="13872" max="13872" width="41" style="155" customWidth="1"/>
    <col min="13873" max="13873" width="14.28515625" style="155" customWidth="1"/>
    <col min="13874" max="13875" width="11.5703125" style="155" customWidth="1"/>
    <col min="13876" max="13876" width="21.85546875" style="155" customWidth="1"/>
    <col min="13877" max="14068" width="11.42578125" style="155"/>
    <col min="14069" max="14069" width="21.85546875" style="155" customWidth="1"/>
    <col min="14070" max="14070" width="13.85546875" style="155" customWidth="1"/>
    <col min="14071" max="14071" width="38.7109375" style="155" customWidth="1"/>
    <col min="14072" max="14072" width="3" style="155" bestFit="1" customWidth="1"/>
    <col min="14073" max="14073" width="32.28515625" style="155" customWidth="1"/>
    <col min="14074" max="14074" width="46.28515625" style="155" customWidth="1"/>
    <col min="14075" max="14075" width="19" style="155" customWidth="1"/>
    <col min="14076" max="14076" width="0" style="1" hidden="1" customWidth="1"/>
    <col min="14077" max="14077" width="17.7109375" style="155" customWidth="1"/>
    <col min="14078" max="14078" width="0" style="1" hidden="1" customWidth="1"/>
    <col min="14079" max="14079" width="22.28515625" style="155" customWidth="1"/>
    <col min="14080" max="14080" width="5.28515625" style="155" customWidth="1"/>
    <col min="14081" max="14081" width="36.28515625" style="155" customWidth="1"/>
    <col min="14082" max="14082" width="5.7109375" style="155" customWidth="1"/>
    <col min="14083" max="14083" width="0" style="1" hidden="1" customWidth="1"/>
    <col min="14084" max="14084" width="20.7109375" style="155" customWidth="1"/>
    <col min="14085" max="14085" width="4.85546875" style="155" customWidth="1"/>
    <col min="14086" max="14086" width="0" style="1" hidden="1" customWidth="1"/>
    <col min="14087" max="14087" width="24.7109375" style="155" customWidth="1"/>
    <col min="14088" max="14088" width="12.28515625" style="155" customWidth="1"/>
    <col min="14089" max="14089" width="0" style="1" hidden="1" customWidth="1"/>
    <col min="14090" max="14090" width="3.42578125" style="155" customWidth="1"/>
    <col min="14091" max="14091" width="0" style="1" hidden="1" customWidth="1"/>
    <col min="14092" max="14092" width="17.7109375" style="155" customWidth="1"/>
    <col min="14093" max="14093" width="3.42578125" style="155" customWidth="1"/>
    <col min="14094" max="14094" width="0" style="1" hidden="1" customWidth="1"/>
    <col min="14095" max="14095" width="23.7109375" style="155" customWidth="1"/>
    <col min="14096" max="14096" width="10" style="155" customWidth="1"/>
    <col min="14097" max="14097" width="0" style="1" hidden="1" customWidth="1"/>
    <col min="14098" max="14099" width="14.7109375" style="155" customWidth="1"/>
    <col min="14100" max="14100" width="12.85546875" style="155" customWidth="1"/>
    <col min="14101" max="14101" width="3.28515625" style="155" customWidth="1"/>
    <col min="14102" max="14102" width="30.28515625" style="155" customWidth="1"/>
    <col min="14103" max="14103" width="5" style="155" customWidth="1"/>
    <col min="14104" max="14104" width="0" style="1" hidden="1" customWidth="1"/>
    <col min="14105" max="14105" width="14.28515625" style="155" customWidth="1"/>
    <col min="14106" max="14106" width="5.7109375" style="155" customWidth="1"/>
    <col min="14107" max="14107" width="0" style="1" hidden="1" customWidth="1"/>
    <col min="14108" max="14108" width="17.28515625" style="155" customWidth="1"/>
    <col min="14109" max="14109" width="12.7109375" style="155" customWidth="1"/>
    <col min="14110" max="14110" width="0" style="1" hidden="1" customWidth="1"/>
    <col min="14111" max="14111" width="5.28515625" style="155" customWidth="1"/>
    <col min="14112" max="14112" width="0" style="1" hidden="1" customWidth="1"/>
    <col min="14113" max="14113" width="17" style="155" customWidth="1"/>
    <col min="14114" max="14114" width="6.28515625" style="155" customWidth="1"/>
    <col min="14115" max="14115" width="0" style="1" hidden="1" customWidth="1"/>
    <col min="14116" max="14116" width="14.28515625" style="155" customWidth="1"/>
    <col min="14117" max="14117" width="7.5703125" style="155" customWidth="1"/>
    <col min="14118" max="14118" width="0" style="1" hidden="1" customWidth="1"/>
    <col min="14119" max="14120" width="14.28515625" style="155" customWidth="1"/>
    <col min="14121" max="14121" width="20.85546875" style="155" customWidth="1"/>
    <col min="14122" max="14122" width="14.42578125" style="155" customWidth="1"/>
    <col min="14123" max="14123" width="15" style="155" customWidth="1"/>
    <col min="14124" max="14124" width="2.7109375" style="155" customWidth="1"/>
    <col min="14125" max="14125" width="11.7109375" style="155" customWidth="1"/>
    <col min="14126" max="14126" width="11.5703125" style="155" customWidth="1"/>
    <col min="14127" max="14127" width="2.28515625" style="155" customWidth="1"/>
    <col min="14128" max="14128" width="41" style="155" customWidth="1"/>
    <col min="14129" max="14129" width="14.28515625" style="155" customWidth="1"/>
    <col min="14130" max="14131" width="11.5703125" style="155" customWidth="1"/>
    <col min="14132" max="14132" width="21.85546875" style="155" customWidth="1"/>
    <col min="14133" max="14324" width="11.42578125" style="155"/>
    <col min="14325" max="14325" width="21.85546875" style="155" customWidth="1"/>
    <col min="14326" max="14326" width="13.85546875" style="155" customWidth="1"/>
    <col min="14327" max="14327" width="38.7109375" style="155" customWidth="1"/>
    <col min="14328" max="14328" width="3" style="155" bestFit="1" customWidth="1"/>
    <col min="14329" max="14329" width="32.28515625" style="155" customWidth="1"/>
    <col min="14330" max="14330" width="46.28515625" style="155" customWidth="1"/>
    <col min="14331" max="14331" width="19" style="155" customWidth="1"/>
    <col min="14332" max="14332" width="0" style="1" hidden="1" customWidth="1"/>
    <col min="14333" max="14333" width="17.7109375" style="155" customWidth="1"/>
    <col min="14334" max="14334" width="0" style="1" hidden="1" customWidth="1"/>
    <col min="14335" max="14335" width="22.28515625" style="155" customWidth="1"/>
    <col min="14336" max="14336" width="5.28515625" style="155" customWidth="1"/>
    <col min="14337" max="14337" width="36.28515625" style="155" customWidth="1"/>
    <col min="14338" max="14338" width="5.7109375" style="155" customWidth="1"/>
    <col min="14339" max="14339" width="0" style="1" hidden="1" customWidth="1"/>
    <col min="14340" max="14340" width="20.7109375" style="155" customWidth="1"/>
    <col min="14341" max="14341" width="4.85546875" style="155" customWidth="1"/>
    <col min="14342" max="14342" width="0" style="1" hidden="1" customWidth="1"/>
    <col min="14343" max="14343" width="24.7109375" style="155" customWidth="1"/>
    <col min="14344" max="14344" width="12.28515625" style="155" customWidth="1"/>
    <col min="14345" max="14345" width="0" style="1" hidden="1" customWidth="1"/>
    <col min="14346" max="14346" width="3.42578125" style="155" customWidth="1"/>
    <col min="14347" max="14347" width="0" style="1" hidden="1" customWidth="1"/>
    <col min="14348" max="14348" width="17.7109375" style="155" customWidth="1"/>
    <col min="14349" max="14349" width="3.42578125" style="155" customWidth="1"/>
    <col min="14350" max="14350" width="0" style="1" hidden="1" customWidth="1"/>
    <col min="14351" max="14351" width="23.7109375" style="155" customWidth="1"/>
    <col min="14352" max="14352" width="10" style="155" customWidth="1"/>
    <col min="14353" max="14353" width="0" style="1" hidden="1" customWidth="1"/>
    <col min="14354" max="14355" width="14.7109375" style="155" customWidth="1"/>
    <col min="14356" max="14356" width="12.85546875" style="155" customWidth="1"/>
    <col min="14357" max="14357" width="3.28515625" style="155" customWidth="1"/>
    <col min="14358" max="14358" width="30.28515625" style="155" customWidth="1"/>
    <col min="14359" max="14359" width="5" style="155" customWidth="1"/>
    <col min="14360" max="14360" width="0" style="1" hidden="1" customWidth="1"/>
    <col min="14361" max="14361" width="14.28515625" style="155" customWidth="1"/>
    <col min="14362" max="14362" width="5.7109375" style="155" customWidth="1"/>
    <col min="14363" max="14363" width="0" style="1" hidden="1" customWidth="1"/>
    <col min="14364" max="14364" width="17.28515625" style="155" customWidth="1"/>
    <col min="14365" max="14365" width="12.7109375" style="155" customWidth="1"/>
    <col min="14366" max="14366" width="0" style="1" hidden="1" customWidth="1"/>
    <col min="14367" max="14367" width="5.28515625" style="155" customWidth="1"/>
    <col min="14368" max="14368" width="0" style="1" hidden="1" customWidth="1"/>
    <col min="14369" max="14369" width="17" style="155" customWidth="1"/>
    <col min="14370" max="14370" width="6.28515625" style="155" customWidth="1"/>
    <col min="14371" max="14371" width="0" style="1" hidden="1" customWidth="1"/>
    <col min="14372" max="14372" width="14.28515625" style="155" customWidth="1"/>
    <col min="14373" max="14373" width="7.5703125" style="155" customWidth="1"/>
    <col min="14374" max="14374" width="0" style="1" hidden="1" customWidth="1"/>
    <col min="14375" max="14376" width="14.28515625" style="155" customWidth="1"/>
    <col min="14377" max="14377" width="20.85546875" style="155" customWidth="1"/>
    <col min="14378" max="14378" width="14.42578125" style="155" customWidth="1"/>
    <col min="14379" max="14379" width="15" style="155" customWidth="1"/>
    <col min="14380" max="14380" width="2.7109375" style="155" customWidth="1"/>
    <col min="14381" max="14381" width="11.7109375" style="155" customWidth="1"/>
    <col min="14382" max="14382" width="11.5703125" style="155" customWidth="1"/>
    <col min="14383" max="14383" width="2.28515625" style="155" customWidth="1"/>
    <col min="14384" max="14384" width="41" style="155" customWidth="1"/>
    <col min="14385" max="14385" width="14.28515625" style="155" customWidth="1"/>
    <col min="14386" max="14387" width="11.5703125" style="155" customWidth="1"/>
    <col min="14388" max="14388" width="21.85546875" style="155" customWidth="1"/>
    <col min="14389" max="14580" width="11.42578125" style="155"/>
    <col min="14581" max="14581" width="21.85546875" style="155" customWidth="1"/>
    <col min="14582" max="14582" width="13.85546875" style="155" customWidth="1"/>
    <col min="14583" max="14583" width="38.7109375" style="155" customWidth="1"/>
    <col min="14584" max="14584" width="3" style="155" bestFit="1" customWidth="1"/>
    <col min="14585" max="14585" width="32.28515625" style="155" customWidth="1"/>
    <col min="14586" max="14586" width="46.28515625" style="155" customWidth="1"/>
    <col min="14587" max="14587" width="19" style="155" customWidth="1"/>
    <col min="14588" max="14588" width="0" style="1" hidden="1" customWidth="1"/>
    <col min="14589" max="14589" width="17.7109375" style="155" customWidth="1"/>
    <col min="14590" max="14590" width="0" style="1" hidden="1" customWidth="1"/>
    <col min="14591" max="14591" width="22.28515625" style="155" customWidth="1"/>
    <col min="14592" max="14592" width="5.28515625" style="155" customWidth="1"/>
    <col min="14593" max="14593" width="36.28515625" style="155" customWidth="1"/>
    <col min="14594" max="14594" width="5.7109375" style="155" customWidth="1"/>
    <col min="14595" max="14595" width="0" style="1" hidden="1" customWidth="1"/>
    <col min="14596" max="14596" width="20.7109375" style="155" customWidth="1"/>
    <col min="14597" max="14597" width="4.85546875" style="155" customWidth="1"/>
    <col min="14598" max="14598" width="0" style="1" hidden="1" customWidth="1"/>
    <col min="14599" max="14599" width="24.7109375" style="155" customWidth="1"/>
    <col min="14600" max="14600" width="12.28515625" style="155" customWidth="1"/>
    <col min="14601" max="14601" width="0" style="1" hidden="1" customWidth="1"/>
    <col min="14602" max="14602" width="3.42578125" style="155" customWidth="1"/>
    <col min="14603" max="14603" width="0" style="1" hidden="1" customWidth="1"/>
    <col min="14604" max="14604" width="17.7109375" style="155" customWidth="1"/>
    <col min="14605" max="14605" width="3.42578125" style="155" customWidth="1"/>
    <col min="14606" max="14606" width="0" style="1" hidden="1" customWidth="1"/>
    <col min="14607" max="14607" width="23.7109375" style="155" customWidth="1"/>
    <col min="14608" max="14608" width="10" style="155" customWidth="1"/>
    <col min="14609" max="14609" width="0" style="1" hidden="1" customWidth="1"/>
    <col min="14610" max="14611" width="14.7109375" style="155" customWidth="1"/>
    <col min="14612" max="14612" width="12.85546875" style="155" customWidth="1"/>
    <col min="14613" max="14613" width="3.28515625" style="155" customWidth="1"/>
    <col min="14614" max="14614" width="30.28515625" style="155" customWidth="1"/>
    <col min="14615" max="14615" width="5" style="155" customWidth="1"/>
    <col min="14616" max="14616" width="0" style="1" hidden="1" customWidth="1"/>
    <col min="14617" max="14617" width="14.28515625" style="155" customWidth="1"/>
    <col min="14618" max="14618" width="5.7109375" style="155" customWidth="1"/>
    <col min="14619" max="14619" width="0" style="1" hidden="1" customWidth="1"/>
    <col min="14620" max="14620" width="17.28515625" style="155" customWidth="1"/>
    <col min="14621" max="14621" width="12.7109375" style="155" customWidth="1"/>
    <col min="14622" max="14622" width="0" style="1" hidden="1" customWidth="1"/>
    <col min="14623" max="14623" width="5.28515625" style="155" customWidth="1"/>
    <col min="14624" max="14624" width="0" style="1" hidden="1" customWidth="1"/>
    <col min="14625" max="14625" width="17" style="155" customWidth="1"/>
    <col min="14626" max="14626" width="6.28515625" style="155" customWidth="1"/>
    <col min="14627" max="14627" width="0" style="1" hidden="1" customWidth="1"/>
    <col min="14628" max="14628" width="14.28515625" style="155" customWidth="1"/>
    <col min="14629" max="14629" width="7.5703125" style="155" customWidth="1"/>
    <col min="14630" max="14630" width="0" style="1" hidden="1" customWidth="1"/>
    <col min="14631" max="14632" width="14.28515625" style="155" customWidth="1"/>
    <col min="14633" max="14633" width="20.85546875" style="155" customWidth="1"/>
    <col min="14634" max="14634" width="14.42578125" style="155" customWidth="1"/>
    <col min="14635" max="14635" width="15" style="155" customWidth="1"/>
    <col min="14636" max="14636" width="2.7109375" style="155" customWidth="1"/>
    <col min="14637" max="14637" width="11.7109375" style="155" customWidth="1"/>
    <col min="14638" max="14638" width="11.5703125" style="155" customWidth="1"/>
    <col min="14639" max="14639" width="2.28515625" style="155" customWidth="1"/>
    <col min="14640" max="14640" width="41" style="155" customWidth="1"/>
    <col min="14641" max="14641" width="14.28515625" style="155" customWidth="1"/>
    <col min="14642" max="14643" width="11.5703125" style="155" customWidth="1"/>
    <col min="14644" max="14644" width="21.85546875" style="155" customWidth="1"/>
    <col min="14645" max="14836" width="11.42578125" style="155"/>
    <col min="14837" max="14837" width="21.85546875" style="155" customWidth="1"/>
    <col min="14838" max="14838" width="13.85546875" style="155" customWidth="1"/>
    <col min="14839" max="14839" width="38.7109375" style="155" customWidth="1"/>
    <col min="14840" max="14840" width="3" style="155" bestFit="1" customWidth="1"/>
    <col min="14841" max="14841" width="32.28515625" style="155" customWidth="1"/>
    <col min="14842" max="14842" width="46.28515625" style="155" customWidth="1"/>
    <col min="14843" max="14843" width="19" style="155" customWidth="1"/>
    <col min="14844" max="14844" width="0" style="1" hidden="1" customWidth="1"/>
    <col min="14845" max="14845" width="17.7109375" style="155" customWidth="1"/>
    <col min="14846" max="14846" width="0" style="1" hidden="1" customWidth="1"/>
    <col min="14847" max="14847" width="22.28515625" style="155" customWidth="1"/>
    <col min="14848" max="14848" width="5.28515625" style="155" customWidth="1"/>
    <col min="14849" max="14849" width="36.28515625" style="155" customWidth="1"/>
    <col min="14850" max="14850" width="5.7109375" style="155" customWidth="1"/>
    <col min="14851" max="14851" width="0" style="1" hidden="1" customWidth="1"/>
    <col min="14852" max="14852" width="20.7109375" style="155" customWidth="1"/>
    <col min="14853" max="14853" width="4.85546875" style="155" customWidth="1"/>
    <col min="14854" max="14854" width="0" style="1" hidden="1" customWidth="1"/>
    <col min="14855" max="14855" width="24.7109375" style="155" customWidth="1"/>
    <col min="14856" max="14856" width="12.28515625" style="155" customWidth="1"/>
    <col min="14857" max="14857" width="0" style="1" hidden="1" customWidth="1"/>
    <col min="14858" max="14858" width="3.42578125" style="155" customWidth="1"/>
    <col min="14859" max="14859" width="0" style="1" hidden="1" customWidth="1"/>
    <col min="14860" max="14860" width="17.7109375" style="155" customWidth="1"/>
    <col min="14861" max="14861" width="3.42578125" style="155" customWidth="1"/>
    <col min="14862" max="14862" width="0" style="1" hidden="1" customWidth="1"/>
    <col min="14863" max="14863" width="23.7109375" style="155" customWidth="1"/>
    <col min="14864" max="14864" width="10" style="155" customWidth="1"/>
    <col min="14865" max="14865" width="0" style="1" hidden="1" customWidth="1"/>
    <col min="14866" max="14867" width="14.7109375" style="155" customWidth="1"/>
    <col min="14868" max="14868" width="12.85546875" style="155" customWidth="1"/>
    <col min="14869" max="14869" width="3.28515625" style="155" customWidth="1"/>
    <col min="14870" max="14870" width="30.28515625" style="155" customWidth="1"/>
    <col min="14871" max="14871" width="5" style="155" customWidth="1"/>
    <col min="14872" max="14872" width="0" style="1" hidden="1" customWidth="1"/>
    <col min="14873" max="14873" width="14.28515625" style="155" customWidth="1"/>
    <col min="14874" max="14874" width="5.7109375" style="155" customWidth="1"/>
    <col min="14875" max="14875" width="0" style="1" hidden="1" customWidth="1"/>
    <col min="14876" max="14876" width="17.28515625" style="155" customWidth="1"/>
    <col min="14877" max="14877" width="12.7109375" style="155" customWidth="1"/>
    <col min="14878" max="14878" width="0" style="1" hidden="1" customWidth="1"/>
    <col min="14879" max="14879" width="5.28515625" style="155" customWidth="1"/>
    <col min="14880" max="14880" width="0" style="1" hidden="1" customWidth="1"/>
    <col min="14881" max="14881" width="17" style="155" customWidth="1"/>
    <col min="14882" max="14882" width="6.28515625" style="155" customWidth="1"/>
    <col min="14883" max="14883" width="0" style="1" hidden="1" customWidth="1"/>
    <col min="14884" max="14884" width="14.28515625" style="155" customWidth="1"/>
    <col min="14885" max="14885" width="7.5703125" style="155" customWidth="1"/>
    <col min="14886" max="14886" width="0" style="1" hidden="1" customWidth="1"/>
    <col min="14887" max="14888" width="14.28515625" style="155" customWidth="1"/>
    <col min="14889" max="14889" width="20.85546875" style="155" customWidth="1"/>
    <col min="14890" max="14890" width="14.42578125" style="155" customWidth="1"/>
    <col min="14891" max="14891" width="15" style="155" customWidth="1"/>
    <col min="14892" max="14892" width="2.7109375" style="155" customWidth="1"/>
    <col min="14893" max="14893" width="11.7109375" style="155" customWidth="1"/>
    <col min="14894" max="14894" width="11.5703125" style="155" customWidth="1"/>
    <col min="14895" max="14895" width="2.28515625" style="155" customWidth="1"/>
    <col min="14896" max="14896" width="41" style="155" customWidth="1"/>
    <col min="14897" max="14897" width="14.28515625" style="155" customWidth="1"/>
    <col min="14898" max="14899" width="11.5703125" style="155" customWidth="1"/>
    <col min="14900" max="14900" width="21.85546875" style="155" customWidth="1"/>
    <col min="14901" max="15092" width="11.42578125" style="155"/>
    <col min="15093" max="15093" width="21.85546875" style="155" customWidth="1"/>
    <col min="15094" max="15094" width="13.85546875" style="155" customWidth="1"/>
    <col min="15095" max="15095" width="38.7109375" style="155" customWidth="1"/>
    <col min="15096" max="15096" width="3" style="155" bestFit="1" customWidth="1"/>
    <col min="15097" max="15097" width="32.28515625" style="155" customWidth="1"/>
    <col min="15098" max="15098" width="46.28515625" style="155" customWidth="1"/>
    <col min="15099" max="15099" width="19" style="155" customWidth="1"/>
    <col min="15100" max="15100" width="0" style="1" hidden="1" customWidth="1"/>
    <col min="15101" max="15101" width="17.7109375" style="155" customWidth="1"/>
    <col min="15102" max="15102" width="0" style="1" hidden="1" customWidth="1"/>
    <col min="15103" max="15103" width="22.28515625" style="155" customWidth="1"/>
    <col min="15104" max="15104" width="5.28515625" style="155" customWidth="1"/>
    <col min="15105" max="15105" width="36.28515625" style="155" customWidth="1"/>
    <col min="15106" max="15106" width="5.7109375" style="155" customWidth="1"/>
    <col min="15107" max="15107" width="0" style="1" hidden="1" customWidth="1"/>
    <col min="15108" max="15108" width="20.7109375" style="155" customWidth="1"/>
    <col min="15109" max="15109" width="4.85546875" style="155" customWidth="1"/>
    <col min="15110" max="15110" width="0" style="1" hidden="1" customWidth="1"/>
    <col min="15111" max="15111" width="24.7109375" style="155" customWidth="1"/>
    <col min="15112" max="15112" width="12.28515625" style="155" customWidth="1"/>
    <col min="15113" max="15113" width="0" style="1" hidden="1" customWidth="1"/>
    <col min="15114" max="15114" width="3.42578125" style="155" customWidth="1"/>
    <col min="15115" max="15115" width="0" style="1" hidden="1" customWidth="1"/>
    <col min="15116" max="15116" width="17.7109375" style="155" customWidth="1"/>
    <col min="15117" max="15117" width="3.42578125" style="155" customWidth="1"/>
    <col min="15118" max="15118" width="0" style="1" hidden="1" customWidth="1"/>
    <col min="15119" max="15119" width="23.7109375" style="155" customWidth="1"/>
    <col min="15120" max="15120" width="10" style="155" customWidth="1"/>
    <col min="15121" max="15121" width="0" style="1" hidden="1" customWidth="1"/>
    <col min="15122" max="15123" width="14.7109375" style="155" customWidth="1"/>
    <col min="15124" max="15124" width="12.85546875" style="155" customWidth="1"/>
    <col min="15125" max="15125" width="3.28515625" style="155" customWidth="1"/>
    <col min="15126" max="15126" width="30.28515625" style="155" customWidth="1"/>
    <col min="15127" max="15127" width="5" style="155" customWidth="1"/>
    <col min="15128" max="15128" width="0" style="1" hidden="1" customWidth="1"/>
    <col min="15129" max="15129" width="14.28515625" style="155" customWidth="1"/>
    <col min="15130" max="15130" width="5.7109375" style="155" customWidth="1"/>
    <col min="15131" max="15131" width="0" style="1" hidden="1" customWidth="1"/>
    <col min="15132" max="15132" width="17.28515625" style="155" customWidth="1"/>
    <col min="15133" max="15133" width="12.7109375" style="155" customWidth="1"/>
    <col min="15134" max="15134" width="0" style="1" hidden="1" customWidth="1"/>
    <col min="15135" max="15135" width="5.28515625" style="155" customWidth="1"/>
    <col min="15136" max="15136" width="0" style="1" hidden="1" customWidth="1"/>
    <col min="15137" max="15137" width="17" style="155" customWidth="1"/>
    <col min="15138" max="15138" width="6.28515625" style="155" customWidth="1"/>
    <col min="15139" max="15139" width="0" style="1" hidden="1" customWidth="1"/>
    <col min="15140" max="15140" width="14.28515625" style="155" customWidth="1"/>
    <col min="15141" max="15141" width="7.5703125" style="155" customWidth="1"/>
    <col min="15142" max="15142" width="0" style="1" hidden="1" customWidth="1"/>
    <col min="15143" max="15144" width="14.28515625" style="155" customWidth="1"/>
    <col min="15145" max="15145" width="20.85546875" style="155" customWidth="1"/>
    <col min="15146" max="15146" width="14.42578125" style="155" customWidth="1"/>
    <col min="15147" max="15147" width="15" style="155" customWidth="1"/>
    <col min="15148" max="15148" width="2.7109375" style="155" customWidth="1"/>
    <col min="15149" max="15149" width="11.7109375" style="155" customWidth="1"/>
    <col min="15150" max="15150" width="11.5703125" style="155" customWidth="1"/>
    <col min="15151" max="15151" width="2.28515625" style="155" customWidth="1"/>
    <col min="15152" max="15152" width="41" style="155" customWidth="1"/>
    <col min="15153" max="15153" width="14.28515625" style="155" customWidth="1"/>
    <col min="15154" max="15155" width="11.5703125" style="155" customWidth="1"/>
    <col min="15156" max="15156" width="21.85546875" style="155" customWidth="1"/>
    <col min="15157" max="15348" width="11.42578125" style="155"/>
    <col min="15349" max="15349" width="21.85546875" style="155" customWidth="1"/>
    <col min="15350" max="15350" width="13.85546875" style="155" customWidth="1"/>
    <col min="15351" max="15351" width="38.7109375" style="155" customWidth="1"/>
    <col min="15352" max="15352" width="3" style="155" bestFit="1" customWidth="1"/>
    <col min="15353" max="15353" width="32.28515625" style="155" customWidth="1"/>
    <col min="15354" max="15354" width="46.28515625" style="155" customWidth="1"/>
    <col min="15355" max="15355" width="19" style="155" customWidth="1"/>
    <col min="15356" max="15356" width="0" style="1" hidden="1" customWidth="1"/>
    <col min="15357" max="15357" width="17.7109375" style="155" customWidth="1"/>
    <col min="15358" max="15358" width="0" style="1" hidden="1" customWidth="1"/>
    <col min="15359" max="15359" width="22.28515625" style="155" customWidth="1"/>
    <col min="15360" max="15360" width="5.28515625" style="155" customWidth="1"/>
    <col min="15361" max="15361" width="36.28515625" style="155" customWidth="1"/>
    <col min="15362" max="15362" width="5.7109375" style="155" customWidth="1"/>
    <col min="15363" max="15363" width="0" style="1" hidden="1" customWidth="1"/>
    <col min="15364" max="15364" width="20.7109375" style="155" customWidth="1"/>
    <col min="15365" max="15365" width="4.85546875" style="155" customWidth="1"/>
    <col min="15366" max="15366" width="0" style="1" hidden="1" customWidth="1"/>
    <col min="15367" max="15367" width="24.7109375" style="155" customWidth="1"/>
    <col min="15368" max="15368" width="12.28515625" style="155" customWidth="1"/>
    <col min="15369" max="15369" width="0" style="1" hidden="1" customWidth="1"/>
    <col min="15370" max="15370" width="3.42578125" style="155" customWidth="1"/>
    <col min="15371" max="15371" width="0" style="1" hidden="1" customWidth="1"/>
    <col min="15372" max="15372" width="17.7109375" style="155" customWidth="1"/>
    <col min="15373" max="15373" width="3.42578125" style="155" customWidth="1"/>
    <col min="15374" max="15374" width="0" style="1" hidden="1" customWidth="1"/>
    <col min="15375" max="15375" width="23.7109375" style="155" customWidth="1"/>
    <col min="15376" max="15376" width="10" style="155" customWidth="1"/>
    <col min="15377" max="15377" width="0" style="1" hidden="1" customWidth="1"/>
    <col min="15378" max="15379" width="14.7109375" style="155" customWidth="1"/>
    <col min="15380" max="15380" width="12.85546875" style="155" customWidth="1"/>
    <col min="15381" max="15381" width="3.28515625" style="155" customWidth="1"/>
    <col min="15382" max="15382" width="30.28515625" style="155" customWidth="1"/>
    <col min="15383" max="15383" width="5" style="155" customWidth="1"/>
    <col min="15384" max="15384" width="0" style="1" hidden="1" customWidth="1"/>
    <col min="15385" max="15385" width="14.28515625" style="155" customWidth="1"/>
    <col min="15386" max="15386" width="5.7109375" style="155" customWidth="1"/>
    <col min="15387" max="15387" width="0" style="1" hidden="1" customWidth="1"/>
    <col min="15388" max="15388" width="17.28515625" style="155" customWidth="1"/>
    <col min="15389" max="15389" width="12.7109375" style="155" customWidth="1"/>
    <col min="15390" max="15390" width="0" style="1" hidden="1" customWidth="1"/>
    <col min="15391" max="15391" width="5.28515625" style="155" customWidth="1"/>
    <col min="15392" max="15392" width="0" style="1" hidden="1" customWidth="1"/>
    <col min="15393" max="15393" width="17" style="155" customWidth="1"/>
    <col min="15394" max="15394" width="6.28515625" style="155" customWidth="1"/>
    <col min="15395" max="15395" width="0" style="1" hidden="1" customWidth="1"/>
    <col min="15396" max="15396" width="14.28515625" style="155" customWidth="1"/>
    <col min="15397" max="15397" width="7.5703125" style="155" customWidth="1"/>
    <col min="15398" max="15398" width="0" style="1" hidden="1" customWidth="1"/>
    <col min="15399" max="15400" width="14.28515625" style="155" customWidth="1"/>
    <col min="15401" max="15401" width="20.85546875" style="155" customWidth="1"/>
    <col min="15402" max="15402" width="14.42578125" style="155" customWidth="1"/>
    <col min="15403" max="15403" width="15" style="155" customWidth="1"/>
    <col min="15404" max="15404" width="2.7109375" style="155" customWidth="1"/>
    <col min="15405" max="15405" width="11.7109375" style="155" customWidth="1"/>
    <col min="15406" max="15406" width="11.5703125" style="155" customWidth="1"/>
    <col min="15407" max="15407" width="2.28515625" style="155" customWidth="1"/>
    <col min="15408" max="15408" width="41" style="155" customWidth="1"/>
    <col min="15409" max="15409" width="14.28515625" style="155" customWidth="1"/>
    <col min="15410" max="15411" width="11.5703125" style="155" customWidth="1"/>
    <col min="15412" max="15412" width="21.85546875" style="155" customWidth="1"/>
    <col min="15413" max="15604" width="11.42578125" style="155"/>
    <col min="15605" max="15605" width="21.85546875" style="155" customWidth="1"/>
    <col min="15606" max="15606" width="13.85546875" style="155" customWidth="1"/>
    <col min="15607" max="15607" width="38.7109375" style="155" customWidth="1"/>
    <col min="15608" max="15608" width="3" style="155" bestFit="1" customWidth="1"/>
    <col min="15609" max="15609" width="32.28515625" style="155" customWidth="1"/>
    <col min="15610" max="15610" width="46.28515625" style="155" customWidth="1"/>
    <col min="15611" max="15611" width="19" style="155" customWidth="1"/>
    <col min="15612" max="15612" width="0" style="1" hidden="1" customWidth="1"/>
    <col min="15613" max="15613" width="17.7109375" style="155" customWidth="1"/>
    <col min="15614" max="15614" width="0" style="1" hidden="1" customWidth="1"/>
    <col min="15615" max="15615" width="22.28515625" style="155" customWidth="1"/>
    <col min="15616" max="15616" width="5.28515625" style="155" customWidth="1"/>
    <col min="15617" max="15617" width="36.28515625" style="155" customWidth="1"/>
    <col min="15618" max="15618" width="5.7109375" style="155" customWidth="1"/>
    <col min="15619" max="15619" width="0" style="1" hidden="1" customWidth="1"/>
    <col min="15620" max="15620" width="20.7109375" style="155" customWidth="1"/>
    <col min="15621" max="15621" width="4.85546875" style="155" customWidth="1"/>
    <col min="15622" max="15622" width="0" style="1" hidden="1" customWidth="1"/>
    <col min="15623" max="15623" width="24.7109375" style="155" customWidth="1"/>
    <col min="15624" max="15624" width="12.28515625" style="155" customWidth="1"/>
    <col min="15625" max="15625" width="0" style="1" hidden="1" customWidth="1"/>
    <col min="15626" max="15626" width="3.42578125" style="155" customWidth="1"/>
    <col min="15627" max="15627" width="0" style="1" hidden="1" customWidth="1"/>
    <col min="15628" max="15628" width="17.7109375" style="155" customWidth="1"/>
    <col min="15629" max="15629" width="3.42578125" style="155" customWidth="1"/>
    <col min="15630" max="15630" width="0" style="1" hidden="1" customWidth="1"/>
    <col min="15631" max="15631" width="23.7109375" style="155" customWidth="1"/>
    <col min="15632" max="15632" width="10" style="155" customWidth="1"/>
    <col min="15633" max="15633" width="0" style="1" hidden="1" customWidth="1"/>
    <col min="15634" max="15635" width="14.7109375" style="155" customWidth="1"/>
    <col min="15636" max="15636" width="12.85546875" style="155" customWidth="1"/>
    <col min="15637" max="15637" width="3.28515625" style="155" customWidth="1"/>
    <col min="15638" max="15638" width="30.28515625" style="155" customWidth="1"/>
    <col min="15639" max="15639" width="5" style="155" customWidth="1"/>
    <col min="15640" max="15640" width="0" style="1" hidden="1" customWidth="1"/>
    <col min="15641" max="15641" width="14.28515625" style="155" customWidth="1"/>
    <col min="15642" max="15642" width="5.7109375" style="155" customWidth="1"/>
    <col min="15643" max="15643" width="0" style="1" hidden="1" customWidth="1"/>
    <col min="15644" max="15644" width="17.28515625" style="155" customWidth="1"/>
    <col min="15645" max="15645" width="12.7109375" style="155" customWidth="1"/>
    <col min="15646" max="15646" width="0" style="1" hidden="1" customWidth="1"/>
    <col min="15647" max="15647" width="5.28515625" style="155" customWidth="1"/>
    <col min="15648" max="15648" width="0" style="1" hidden="1" customWidth="1"/>
    <col min="15649" max="15649" width="17" style="155" customWidth="1"/>
    <col min="15650" max="15650" width="6.28515625" style="155" customWidth="1"/>
    <col min="15651" max="15651" width="0" style="1" hidden="1" customWidth="1"/>
    <col min="15652" max="15652" width="14.28515625" style="155" customWidth="1"/>
    <col min="15653" max="15653" width="7.5703125" style="155" customWidth="1"/>
    <col min="15654" max="15654" width="0" style="1" hidden="1" customWidth="1"/>
    <col min="15655" max="15656" width="14.28515625" style="155" customWidth="1"/>
    <col min="15657" max="15657" width="20.85546875" style="155" customWidth="1"/>
    <col min="15658" max="15658" width="14.42578125" style="155" customWidth="1"/>
    <col min="15659" max="15659" width="15" style="155" customWidth="1"/>
    <col min="15660" max="15660" width="2.7109375" style="155" customWidth="1"/>
    <col min="15661" max="15661" width="11.7109375" style="155" customWidth="1"/>
    <col min="15662" max="15662" width="11.5703125" style="155" customWidth="1"/>
    <col min="15663" max="15663" width="2.28515625" style="155" customWidth="1"/>
    <col min="15664" max="15664" width="41" style="155" customWidth="1"/>
    <col min="15665" max="15665" width="14.28515625" style="155" customWidth="1"/>
    <col min="15666" max="15667" width="11.5703125" style="155" customWidth="1"/>
    <col min="15668" max="15668" width="21.85546875" style="155" customWidth="1"/>
    <col min="15669" max="15860" width="11.42578125" style="155"/>
    <col min="15861" max="15861" width="21.85546875" style="155" customWidth="1"/>
    <col min="15862" max="15862" width="13.85546875" style="155" customWidth="1"/>
    <col min="15863" max="15863" width="38.7109375" style="155" customWidth="1"/>
    <col min="15864" max="15864" width="3" style="155" bestFit="1" customWidth="1"/>
    <col min="15865" max="15865" width="32.28515625" style="155" customWidth="1"/>
    <col min="15866" max="15866" width="46.28515625" style="155" customWidth="1"/>
    <col min="15867" max="15867" width="19" style="155" customWidth="1"/>
    <col min="15868" max="15868" width="0" style="1" hidden="1" customWidth="1"/>
    <col min="15869" max="15869" width="17.7109375" style="155" customWidth="1"/>
    <col min="15870" max="15870" width="0" style="1" hidden="1" customWidth="1"/>
    <col min="15871" max="15871" width="22.28515625" style="155" customWidth="1"/>
    <col min="15872" max="15872" width="5.28515625" style="155" customWidth="1"/>
    <col min="15873" max="15873" width="36.28515625" style="155" customWidth="1"/>
    <col min="15874" max="15874" width="5.7109375" style="155" customWidth="1"/>
    <col min="15875" max="15875" width="0" style="1" hidden="1" customWidth="1"/>
    <col min="15876" max="15876" width="20.7109375" style="155" customWidth="1"/>
    <col min="15877" max="15877" width="4.85546875" style="155" customWidth="1"/>
    <col min="15878" max="15878" width="0" style="1" hidden="1" customWidth="1"/>
    <col min="15879" max="15879" width="24.7109375" style="155" customWidth="1"/>
    <col min="15880" max="15880" width="12.28515625" style="155" customWidth="1"/>
    <col min="15881" max="15881" width="0" style="1" hidden="1" customWidth="1"/>
    <col min="15882" max="15882" width="3.42578125" style="155" customWidth="1"/>
    <col min="15883" max="15883" width="0" style="1" hidden="1" customWidth="1"/>
    <col min="15884" max="15884" width="17.7109375" style="155" customWidth="1"/>
    <col min="15885" max="15885" width="3.42578125" style="155" customWidth="1"/>
    <col min="15886" max="15886" width="0" style="1" hidden="1" customWidth="1"/>
    <col min="15887" max="15887" width="23.7109375" style="155" customWidth="1"/>
    <col min="15888" max="15888" width="10" style="155" customWidth="1"/>
    <col min="15889" max="15889" width="0" style="1" hidden="1" customWidth="1"/>
    <col min="15890" max="15891" width="14.7109375" style="155" customWidth="1"/>
    <col min="15892" max="15892" width="12.85546875" style="155" customWidth="1"/>
    <col min="15893" max="15893" width="3.28515625" style="155" customWidth="1"/>
    <col min="15894" max="15894" width="30.28515625" style="155" customWidth="1"/>
    <col min="15895" max="15895" width="5" style="155" customWidth="1"/>
    <col min="15896" max="15896" width="0" style="1" hidden="1" customWidth="1"/>
    <col min="15897" max="15897" width="14.28515625" style="155" customWidth="1"/>
    <col min="15898" max="15898" width="5.7109375" style="155" customWidth="1"/>
    <col min="15899" max="15899" width="0" style="1" hidden="1" customWidth="1"/>
    <col min="15900" max="15900" width="17.28515625" style="155" customWidth="1"/>
    <col min="15901" max="15901" width="12.7109375" style="155" customWidth="1"/>
    <col min="15902" max="15902" width="0" style="1" hidden="1" customWidth="1"/>
    <col min="15903" max="15903" width="5.28515625" style="155" customWidth="1"/>
    <col min="15904" max="15904" width="0" style="1" hidden="1" customWidth="1"/>
    <col min="15905" max="15905" width="17" style="155" customWidth="1"/>
    <col min="15906" max="15906" width="6.28515625" style="155" customWidth="1"/>
    <col min="15907" max="15907" width="0" style="1" hidden="1" customWidth="1"/>
    <col min="15908" max="15908" width="14.28515625" style="155" customWidth="1"/>
    <col min="15909" max="15909" width="7.5703125" style="155" customWidth="1"/>
    <col min="15910" max="15910" width="0" style="1" hidden="1" customWidth="1"/>
    <col min="15911" max="15912" width="14.28515625" style="155" customWidth="1"/>
    <col min="15913" max="15913" width="20.85546875" style="155" customWidth="1"/>
    <col min="15914" max="15914" width="14.42578125" style="155" customWidth="1"/>
    <col min="15915" max="15915" width="15" style="155" customWidth="1"/>
    <col min="15916" max="15916" width="2.7109375" style="155" customWidth="1"/>
    <col min="15917" max="15917" width="11.7109375" style="155" customWidth="1"/>
    <col min="15918" max="15918" width="11.5703125" style="155" customWidth="1"/>
    <col min="15919" max="15919" width="2.28515625" style="155" customWidth="1"/>
    <col min="15920" max="15920" width="41" style="155" customWidth="1"/>
    <col min="15921" max="15921" width="14.28515625" style="155" customWidth="1"/>
    <col min="15922" max="15923" width="11.5703125" style="155" customWidth="1"/>
    <col min="15924" max="15924" width="21.85546875" style="155" customWidth="1"/>
    <col min="15925" max="16116" width="11.42578125" style="155"/>
    <col min="16117" max="16117" width="21.85546875" style="155" customWidth="1"/>
    <col min="16118" max="16118" width="13.85546875" style="155" customWidth="1"/>
    <col min="16119" max="16119" width="38.7109375" style="155" customWidth="1"/>
    <col min="16120" max="16120" width="3" style="155" bestFit="1" customWidth="1"/>
    <col min="16121" max="16121" width="32.28515625" style="155" customWidth="1"/>
    <col min="16122" max="16122" width="46.28515625" style="155" customWidth="1"/>
    <col min="16123" max="16123" width="19" style="155" customWidth="1"/>
    <col min="16124" max="16124" width="0" style="1" hidden="1" customWidth="1"/>
    <col min="16125" max="16125" width="17.7109375" style="155" customWidth="1"/>
    <col min="16126" max="16126" width="0" style="1" hidden="1" customWidth="1"/>
    <col min="16127" max="16127" width="22.28515625" style="155" customWidth="1"/>
    <col min="16128" max="16128" width="5.28515625" style="155" customWidth="1"/>
    <col min="16129" max="16129" width="36.28515625" style="155" customWidth="1"/>
    <col min="16130" max="16130" width="5.7109375" style="155" customWidth="1"/>
    <col min="16131" max="16131" width="0" style="1" hidden="1" customWidth="1"/>
    <col min="16132" max="16132" width="20.7109375" style="155" customWidth="1"/>
    <col min="16133" max="16133" width="4.85546875" style="155" customWidth="1"/>
    <col min="16134" max="16134" width="0" style="1" hidden="1" customWidth="1"/>
    <col min="16135" max="16135" width="24.7109375" style="155" customWidth="1"/>
    <col min="16136" max="16136" width="12.28515625" style="155" customWidth="1"/>
    <col min="16137" max="16137" width="0" style="1" hidden="1" customWidth="1"/>
    <col min="16138" max="16138" width="3.42578125" style="155" customWidth="1"/>
    <col min="16139" max="16139" width="0" style="1" hidden="1" customWidth="1"/>
    <col min="16140" max="16140" width="17.7109375" style="155" customWidth="1"/>
    <col min="16141" max="16141" width="3.42578125" style="155" customWidth="1"/>
    <col min="16142" max="16142" width="0" style="1" hidden="1" customWidth="1"/>
    <col min="16143" max="16143" width="23.7109375" style="155" customWidth="1"/>
    <col min="16144" max="16144" width="10" style="155" customWidth="1"/>
    <col min="16145" max="16145" width="0" style="1" hidden="1" customWidth="1"/>
    <col min="16146" max="16147" width="14.7109375" style="155" customWidth="1"/>
    <col min="16148" max="16148" width="12.85546875" style="155" customWidth="1"/>
    <col min="16149" max="16149" width="3.28515625" style="155" customWidth="1"/>
    <col min="16150" max="16150" width="30.28515625" style="155" customWidth="1"/>
    <col min="16151" max="16151" width="5" style="155" customWidth="1"/>
    <col min="16152" max="16152" width="0" style="1" hidden="1" customWidth="1"/>
    <col min="16153" max="16153" width="14.28515625" style="155" customWidth="1"/>
    <col min="16154" max="16154" width="5.7109375" style="155" customWidth="1"/>
    <col min="16155" max="16155" width="0" style="1" hidden="1" customWidth="1"/>
    <col min="16156" max="16156" width="17.28515625" style="155" customWidth="1"/>
    <col min="16157" max="16157" width="12.7109375" style="155" customWidth="1"/>
    <col min="16158" max="16158" width="0" style="1" hidden="1" customWidth="1"/>
    <col min="16159" max="16159" width="5.28515625" style="155" customWidth="1"/>
    <col min="16160" max="16160" width="0" style="1" hidden="1" customWidth="1"/>
    <col min="16161" max="16161" width="17" style="155" customWidth="1"/>
    <col min="16162" max="16162" width="6.28515625" style="155" customWidth="1"/>
    <col min="16163" max="16163" width="0" style="1" hidden="1" customWidth="1"/>
    <col min="16164" max="16164" width="14.28515625" style="155" customWidth="1"/>
    <col min="16165" max="16165" width="7.5703125" style="155" customWidth="1"/>
    <col min="16166" max="16166" width="0" style="1" hidden="1" customWidth="1"/>
    <col min="16167" max="16168" width="14.28515625" style="155" customWidth="1"/>
    <col min="16169" max="16169" width="20.85546875" style="155" customWidth="1"/>
    <col min="16170" max="16170" width="14.42578125" style="155" customWidth="1"/>
    <col min="16171" max="16171" width="15" style="155" customWidth="1"/>
    <col min="16172" max="16172" width="2.7109375" style="155" customWidth="1"/>
    <col min="16173" max="16173" width="11.7109375" style="155" customWidth="1"/>
    <col min="16174" max="16174" width="11.5703125" style="155" customWidth="1"/>
    <col min="16175" max="16175" width="2.28515625" style="155" customWidth="1"/>
    <col min="16176" max="16176" width="41" style="155" customWidth="1"/>
    <col min="16177" max="16177" width="14.28515625" style="155" customWidth="1"/>
    <col min="16178" max="16179" width="11.5703125" style="155" customWidth="1"/>
    <col min="16180" max="16180" width="21.85546875" style="155" customWidth="1"/>
    <col min="16181" max="16384" width="11.42578125" style="155"/>
  </cols>
  <sheetData>
    <row r="1" spans="1:86" ht="20.25" customHeight="1" x14ac:dyDescent="0.25">
      <c r="A1" s="379" t="s">
        <v>117</v>
      </c>
      <c r="B1" s="380"/>
      <c r="C1" s="380"/>
      <c r="D1" s="380"/>
      <c r="E1" s="380"/>
      <c r="F1" s="380"/>
      <c r="G1" s="380"/>
      <c r="H1" s="380"/>
      <c r="I1" s="380"/>
      <c r="J1" s="380"/>
      <c r="K1" s="380"/>
      <c r="L1" s="380"/>
      <c r="M1" s="380"/>
      <c r="N1" s="300"/>
      <c r="O1" s="380"/>
      <c r="P1" s="300"/>
      <c r="Q1" s="380"/>
      <c r="R1" s="300"/>
      <c r="S1" s="380"/>
      <c r="T1" s="380"/>
      <c r="U1" s="303" t="s">
        <v>118</v>
      </c>
      <c r="V1" s="385"/>
      <c r="W1" s="303"/>
      <c r="X1" s="385"/>
      <c r="Y1" s="303"/>
      <c r="Z1" s="385"/>
      <c r="AA1" s="303"/>
      <c r="AB1" s="385"/>
      <c r="AC1" s="387" t="s">
        <v>119</v>
      </c>
      <c r="AD1" s="387"/>
      <c r="AE1" s="387"/>
      <c r="AF1" s="387"/>
      <c r="AG1" s="387"/>
      <c r="AH1" s="387"/>
      <c r="AI1" s="387"/>
      <c r="AJ1" s="387"/>
      <c r="AK1" s="387"/>
      <c r="AL1" s="251"/>
      <c r="AM1" s="306" t="s">
        <v>120</v>
      </c>
      <c r="AN1" s="394"/>
      <c r="AO1" s="395"/>
      <c r="AP1" s="390"/>
      <c r="AQ1" s="391"/>
      <c r="AR1" s="391"/>
      <c r="AS1" s="391"/>
      <c r="AT1" s="391"/>
      <c r="AU1" s="391"/>
      <c r="AV1" s="391"/>
      <c r="AW1" s="391"/>
      <c r="AX1" s="391"/>
      <c r="AY1" s="391"/>
      <c r="AZ1" s="391"/>
      <c r="BA1" s="391"/>
      <c r="BB1" s="391"/>
      <c r="BC1" s="391"/>
      <c r="BD1" s="391"/>
      <c r="BE1" s="391"/>
      <c r="BF1" s="391"/>
      <c r="BG1" s="391"/>
      <c r="BH1" s="391"/>
      <c r="BI1" s="391"/>
      <c r="BJ1" s="391"/>
      <c r="BK1" s="391"/>
      <c r="BL1" s="391"/>
      <c r="BM1" s="391"/>
      <c r="BN1" s="391"/>
      <c r="BO1" s="391"/>
      <c r="BP1" s="391"/>
      <c r="BQ1" s="391"/>
      <c r="BR1" s="391"/>
      <c r="BS1" s="391"/>
      <c r="BT1" s="391"/>
      <c r="BU1" s="391"/>
      <c r="BV1" s="391"/>
      <c r="BW1" s="391"/>
      <c r="BX1" s="391"/>
      <c r="BY1" s="391"/>
    </row>
    <row r="2" spans="1:86" ht="18" customHeight="1" x14ac:dyDescent="0.25">
      <c r="A2" s="381"/>
      <c r="B2" s="382"/>
      <c r="C2" s="382"/>
      <c r="D2" s="382"/>
      <c r="E2" s="382"/>
      <c r="F2" s="382"/>
      <c r="G2" s="382"/>
      <c r="H2" s="382"/>
      <c r="I2" s="382"/>
      <c r="J2" s="382"/>
      <c r="K2" s="382"/>
      <c r="L2" s="382"/>
      <c r="M2" s="382"/>
      <c r="N2" s="302"/>
      <c r="O2" s="382"/>
      <c r="P2" s="302"/>
      <c r="Q2" s="382"/>
      <c r="R2" s="302"/>
      <c r="S2" s="382"/>
      <c r="T2" s="382"/>
      <c r="U2" s="304"/>
      <c r="V2" s="386"/>
      <c r="W2" s="304"/>
      <c r="X2" s="386"/>
      <c r="Y2" s="304"/>
      <c r="Z2" s="386"/>
      <c r="AA2" s="304"/>
      <c r="AB2" s="386"/>
      <c r="AC2" s="377" t="s">
        <v>121</v>
      </c>
      <c r="AD2" s="384" t="s">
        <v>123</v>
      </c>
      <c r="AE2" s="384"/>
      <c r="AF2" s="384"/>
      <c r="AG2" s="384"/>
      <c r="AH2" s="384" t="s">
        <v>124</v>
      </c>
      <c r="AI2" s="384" t="s">
        <v>125</v>
      </c>
      <c r="AJ2" s="384"/>
      <c r="AK2" s="384"/>
      <c r="AL2" s="296" t="s">
        <v>126</v>
      </c>
      <c r="AM2" s="296"/>
      <c r="AN2" s="375"/>
      <c r="AO2" s="376" t="s">
        <v>9</v>
      </c>
      <c r="AP2" s="393" t="s">
        <v>127</v>
      </c>
      <c r="AQ2" s="392"/>
      <c r="AR2" s="392" t="s">
        <v>110</v>
      </c>
      <c r="AS2" s="392" t="s">
        <v>128</v>
      </c>
      <c r="AT2" s="392" t="s">
        <v>129</v>
      </c>
      <c r="AU2" s="392" t="s">
        <v>130</v>
      </c>
      <c r="AV2" s="388" t="s">
        <v>131</v>
      </c>
      <c r="AW2" s="389"/>
      <c r="AX2" s="389"/>
      <c r="AY2" s="389"/>
      <c r="AZ2" s="389"/>
      <c r="BA2" s="389"/>
      <c r="BB2" s="389"/>
      <c r="BC2" s="389"/>
      <c r="BD2" s="389"/>
      <c r="BE2" s="389"/>
      <c r="BF2" s="389"/>
      <c r="BG2" s="389"/>
      <c r="BH2" s="389"/>
      <c r="BI2" s="389"/>
      <c r="BJ2" s="389"/>
      <c r="BK2" s="389"/>
      <c r="BL2" s="389"/>
      <c r="BM2" s="389"/>
      <c r="BN2" s="389"/>
      <c r="BO2" s="389"/>
      <c r="BP2" s="389"/>
      <c r="BQ2" s="389"/>
      <c r="BR2" s="389"/>
      <c r="BS2" s="389"/>
      <c r="BT2" s="389"/>
      <c r="BU2" s="389"/>
      <c r="BV2" s="389"/>
      <c r="BW2" s="389"/>
      <c r="BX2" s="389"/>
      <c r="BY2" s="389"/>
    </row>
    <row r="3" spans="1:86" s="161" customFormat="1" ht="51.75" customHeight="1" x14ac:dyDescent="0.25">
      <c r="A3" s="164" t="s">
        <v>132</v>
      </c>
      <c r="B3" s="236" t="s">
        <v>109</v>
      </c>
      <c r="C3" s="236" t="s">
        <v>6</v>
      </c>
      <c r="D3" s="236" t="s">
        <v>1</v>
      </c>
      <c r="E3" s="236" t="s">
        <v>2</v>
      </c>
      <c r="F3" s="236" t="s">
        <v>133</v>
      </c>
      <c r="G3" s="383" t="s">
        <v>134</v>
      </c>
      <c r="H3" s="383"/>
      <c r="I3" s="236" t="s">
        <v>135</v>
      </c>
      <c r="J3" s="236" t="s">
        <v>16</v>
      </c>
      <c r="K3" s="236" t="s">
        <v>136</v>
      </c>
      <c r="L3" s="236" t="s">
        <v>137</v>
      </c>
      <c r="M3" s="236" t="s">
        <v>13</v>
      </c>
      <c r="N3" s="217" t="s">
        <v>113</v>
      </c>
      <c r="O3" s="236" t="s">
        <v>14</v>
      </c>
      <c r="P3" s="217" t="s">
        <v>113</v>
      </c>
      <c r="Q3" s="236" t="s">
        <v>15</v>
      </c>
      <c r="R3" s="217" t="s">
        <v>113</v>
      </c>
      <c r="S3" s="236" t="s">
        <v>138</v>
      </c>
      <c r="T3" s="236" t="s">
        <v>11</v>
      </c>
      <c r="U3" s="88" t="s">
        <v>139</v>
      </c>
      <c r="V3" s="238" t="s">
        <v>140</v>
      </c>
      <c r="W3" s="88" t="s">
        <v>113</v>
      </c>
      <c r="X3" s="238" t="s">
        <v>141</v>
      </c>
      <c r="Y3" s="88" t="s">
        <v>113</v>
      </c>
      <c r="Z3" s="238" t="s">
        <v>142</v>
      </c>
      <c r="AA3" s="86" t="s">
        <v>113</v>
      </c>
      <c r="AB3" s="238" t="s">
        <v>143</v>
      </c>
      <c r="AC3" s="378"/>
      <c r="AD3" s="233" t="s">
        <v>5</v>
      </c>
      <c r="AE3" s="163" t="s">
        <v>144</v>
      </c>
      <c r="AF3" s="233" t="s">
        <v>145</v>
      </c>
      <c r="AG3" s="233" t="s">
        <v>144</v>
      </c>
      <c r="AH3" s="384"/>
      <c r="AI3" s="233" t="s">
        <v>146</v>
      </c>
      <c r="AJ3" s="384" t="s">
        <v>7</v>
      </c>
      <c r="AK3" s="384"/>
      <c r="AL3" s="296"/>
      <c r="AM3" s="296"/>
      <c r="AN3" s="375"/>
      <c r="AO3" s="376"/>
      <c r="AP3" s="393"/>
      <c r="AQ3" s="392"/>
      <c r="AR3" s="392"/>
      <c r="AS3" s="392"/>
      <c r="AT3" s="392"/>
      <c r="AU3" s="392"/>
      <c r="AV3" s="215" t="s">
        <v>150</v>
      </c>
      <c r="AW3" s="215" t="s">
        <v>539</v>
      </c>
      <c r="AX3" s="215" t="s">
        <v>151</v>
      </c>
      <c r="AY3" s="215" t="s">
        <v>535</v>
      </c>
      <c r="AZ3" s="215" t="s">
        <v>536</v>
      </c>
      <c r="BA3" s="215" t="s">
        <v>150</v>
      </c>
      <c r="BB3" s="215" t="s">
        <v>539</v>
      </c>
      <c r="BC3" s="215" t="s">
        <v>151</v>
      </c>
      <c r="BD3" s="215" t="s">
        <v>535</v>
      </c>
      <c r="BE3" s="215" t="s">
        <v>536</v>
      </c>
      <c r="BF3" s="215" t="s">
        <v>150</v>
      </c>
      <c r="BG3" s="215" t="s">
        <v>539</v>
      </c>
      <c r="BH3" s="215" t="s">
        <v>151</v>
      </c>
      <c r="BI3" s="215" t="s">
        <v>535</v>
      </c>
      <c r="BJ3" s="215" t="s">
        <v>536</v>
      </c>
      <c r="BK3" s="215" t="s">
        <v>150</v>
      </c>
      <c r="BL3" s="215" t="s">
        <v>539</v>
      </c>
      <c r="BM3" s="215" t="s">
        <v>151</v>
      </c>
      <c r="BN3" s="215" t="s">
        <v>535</v>
      </c>
      <c r="BO3" s="215" t="s">
        <v>536</v>
      </c>
      <c r="BP3" s="215" t="s">
        <v>150</v>
      </c>
      <c r="BQ3" s="215" t="s">
        <v>539</v>
      </c>
      <c r="BR3" s="215" t="s">
        <v>151</v>
      </c>
      <c r="BS3" s="215" t="s">
        <v>535</v>
      </c>
      <c r="BT3" s="215" t="s">
        <v>536</v>
      </c>
      <c r="BU3" s="215" t="s">
        <v>150</v>
      </c>
      <c r="BV3" s="215" t="s">
        <v>539</v>
      </c>
      <c r="BW3" s="215" t="s">
        <v>151</v>
      </c>
      <c r="BX3" s="215" t="s">
        <v>535</v>
      </c>
      <c r="BY3" s="215" t="s">
        <v>536</v>
      </c>
    </row>
    <row r="4" spans="1:86" s="165" customFormat="1" ht="334.5" customHeight="1" x14ac:dyDescent="0.2">
      <c r="A4" s="167" t="s">
        <v>153</v>
      </c>
      <c r="B4" s="168" t="s">
        <v>82</v>
      </c>
      <c r="C4" s="168" t="s">
        <v>55</v>
      </c>
      <c r="D4" s="168" t="s">
        <v>76</v>
      </c>
      <c r="E4" s="168" t="s">
        <v>77</v>
      </c>
      <c r="F4" s="229" t="s">
        <v>489</v>
      </c>
      <c r="G4" s="232" t="s">
        <v>546</v>
      </c>
      <c r="H4" s="229" t="s">
        <v>521</v>
      </c>
      <c r="I4" s="177" t="s">
        <v>520</v>
      </c>
      <c r="J4" s="229" t="s">
        <v>92</v>
      </c>
      <c r="K4" s="229">
        <v>0</v>
      </c>
      <c r="L4" s="169">
        <f>IF(J4="Diaria",+(K4/360),IF(J4="Semanal",+(K4/52),IF(J4="Mensual",+(K4/12),IF(J4="Bimestral",+(K4/6),IF(J4="Trimestral",+(K4/4),IF(J4="Semestral",+(K4/2),IF(J4="Anual",+(K4/1),"")))))))</f>
        <v>0</v>
      </c>
      <c r="M4" s="168" t="s">
        <v>70</v>
      </c>
      <c r="N4" s="239">
        <f t="shared" ref="N4:N5" si="0">IF(M4="Menor al 1% del patrimonio de la Lotería de Bogotá",20%,IF(M4="Entre el 1% y el 3% del patrimonio de la Lotería de Bogotá",40%,IF(M4="Entre el 3% y el 6% del patrimonio de la Lotería de Bogotá",60%,IF(M4="Entre el 6% y el 10% del patrimonio de la Lotería de Bogotá",80%,IF(M4="Mayor al 10% del patrimonio de la Lotería de Bogotá",100%,IF(M4="NA",0%,""))))))</f>
        <v>0</v>
      </c>
      <c r="O4" s="168" t="s">
        <v>30</v>
      </c>
      <c r="P4" s="239">
        <f t="shared" ref="P4:P5" si="1">IF(O4="El riesgo afecta la imagen de algún área de la organización",20%,IF(O4="El riesgo afecta la imagen de la entidad internamente, de conocimiento general nivel interno, de junta directiva y accionistas y/o de proveedores",40%,IF(O4="El riesgo afecta la imagen de la entidad con algunos usuarios de relevancia frente al logro de los objetivos",60%,IF(O4="El riesgo afecta la imagen de la entidad con efecto publicitario sistenido a nivel de sector administrativo, nivel departamental o municipal",80%,IF(O4="El riesgo afecta la imagen de la entidad a nivel nacional, con efecto publicitario sistenido a nivel país",100%,IF(O4="NA",0%,""))))))</f>
        <v>0.2</v>
      </c>
      <c r="Q4" s="168" t="s">
        <v>70</v>
      </c>
      <c r="R4" s="239">
        <f>IF(Q4="Interrupción de la operación por menos de un día",20%,IF(Q4="Interrupción de la operación por un día completo",40%,IF(Q4="Interrupción de la operación mayor a 1 día y menor a 2 días",60%,IF(Q4="Interrupción de la operación por dos días completos",80%,IF(Q4="Interrupción de la operación por más de dos días",100%,IF(Q4="NA",0%,""))))))</f>
        <v>0</v>
      </c>
      <c r="S4" s="170" t="s">
        <v>57</v>
      </c>
      <c r="T4" s="170" t="s">
        <v>58</v>
      </c>
      <c r="U4" s="240">
        <f>+MAX(N4,P4,R4)</f>
        <v>0.2</v>
      </c>
      <c r="V4" s="231" t="str">
        <f>IF(L4&lt;=20%,"Muy baja",IF(L4&lt;=40%,"Baja",IF(L4&lt;=60%,"Media",IF(L4&lt;=80%,"Alta",IF(L4&lt;=100%,"Muy alta",IF(L4&gt;=100%,"Muy alta",""))))))</f>
        <v>Muy baja</v>
      </c>
      <c r="W4" s="241">
        <f>+IFERROR(VLOOKUP(V4,[2]Fórmula!$F$1:$G$6,2,FALSE),"")</f>
        <v>0.2</v>
      </c>
      <c r="X4" s="234" t="s">
        <v>53</v>
      </c>
      <c r="Y4" s="241">
        <f>+IFERROR(VLOOKUP(X4,[2]Fórmula!$H$1:$I$6,2,FALSE),"")</f>
        <v>0.6</v>
      </c>
      <c r="Z4" s="234" t="s">
        <v>53</v>
      </c>
      <c r="AA4" s="241">
        <f>IF(Z4="Bajo",25%,IF(Z4="Moderado",50%,IF(Z4="Alto",75%,IF(Z4="Extremo",100%,""))))</f>
        <v>0.5</v>
      </c>
      <c r="AB4" s="237" t="s">
        <v>519</v>
      </c>
      <c r="AC4" s="257" t="s">
        <v>518</v>
      </c>
      <c r="AD4" s="229" t="s">
        <v>37</v>
      </c>
      <c r="AE4" s="237">
        <f t="shared" ref="AE4:AE5" si="2">IF(AD4="Preventivo",25%,IF(AD4="Detectivo",15%,IF(AD4="Correctivo",10%,"")))</f>
        <v>0.15</v>
      </c>
      <c r="AF4" s="229" t="s">
        <v>161</v>
      </c>
      <c r="AG4" s="237">
        <f t="shared" ref="AG4:AG5" si="3">IF(AF4="Manual",15%,IF(AF4="Automático",25%,""))</f>
        <v>0.15</v>
      </c>
      <c r="AH4" s="237">
        <f t="shared" ref="AH4:AH5" si="4">+AG4+AE4</f>
        <v>0.3</v>
      </c>
      <c r="AI4" s="229" t="s">
        <v>162</v>
      </c>
      <c r="AJ4" s="229" t="s">
        <v>23</v>
      </c>
      <c r="AK4" s="229" t="s">
        <v>517</v>
      </c>
      <c r="AL4" s="239">
        <f>+AA4*AH4</f>
        <v>0.15</v>
      </c>
      <c r="AM4" s="243">
        <f>+AA4-AL4</f>
        <v>0.35</v>
      </c>
      <c r="AN4" s="234" t="str">
        <f>+IF(C4="Corrupción","Moderado",IF(#REF!&lt;=25%,"Bajo",IF(#REF!&lt;=50%,"Moderado",IF(#REF!&lt;=75%,"Alto",IF(#REF!&gt;75%,"Extremo","")))))</f>
        <v>Moderado</v>
      </c>
      <c r="AO4" s="166" t="s">
        <v>56</v>
      </c>
      <c r="AP4" s="173">
        <v>1</v>
      </c>
      <c r="AQ4" s="174" t="s">
        <v>516</v>
      </c>
      <c r="AR4" s="168" t="e">
        <f>+#REF!</f>
        <v>#REF!</v>
      </c>
      <c r="AS4" s="175">
        <v>45292</v>
      </c>
      <c r="AT4" s="175">
        <v>45657</v>
      </c>
      <c r="AU4" s="168" t="s">
        <v>515</v>
      </c>
      <c r="AV4" s="31">
        <v>45351</v>
      </c>
      <c r="AW4" s="31"/>
      <c r="AX4" s="58"/>
      <c r="AY4" s="58"/>
      <c r="AZ4" s="58"/>
      <c r="BA4" s="31">
        <v>45412</v>
      </c>
      <c r="BB4" s="31"/>
      <c r="BC4" s="58"/>
      <c r="BD4" s="58"/>
      <c r="BE4" s="58"/>
      <c r="BF4" s="31">
        <v>45473</v>
      </c>
      <c r="BG4" s="31"/>
      <c r="BH4" s="58"/>
      <c r="BI4" s="58"/>
      <c r="BJ4" s="58"/>
      <c r="BK4" s="31">
        <v>45535</v>
      </c>
      <c r="BL4" s="31"/>
      <c r="BM4" s="58"/>
      <c r="BN4" s="58"/>
      <c r="BO4" s="58"/>
      <c r="BP4" s="31">
        <v>45596</v>
      </c>
      <c r="BQ4" s="31"/>
      <c r="BR4" s="58"/>
      <c r="BS4" s="58"/>
      <c r="BT4" s="58"/>
      <c r="BU4" s="31">
        <v>45657</v>
      </c>
      <c r="BV4" s="31"/>
      <c r="BW4" s="58"/>
      <c r="BX4" s="58"/>
      <c r="BY4" s="58"/>
    </row>
    <row r="5" spans="1:86" ht="184.5" customHeight="1" x14ac:dyDescent="0.25">
      <c r="A5" s="230" t="s">
        <v>163</v>
      </c>
      <c r="B5" s="229" t="s">
        <v>82</v>
      </c>
      <c r="C5" s="229" t="s">
        <v>55</v>
      </c>
      <c r="D5" s="229" t="s">
        <v>17</v>
      </c>
      <c r="E5" s="229" t="s">
        <v>64</v>
      </c>
      <c r="F5" s="229" t="s">
        <v>514</v>
      </c>
      <c r="G5" s="232" t="s">
        <v>155</v>
      </c>
      <c r="H5" s="229" t="s">
        <v>513</v>
      </c>
      <c r="I5" s="229" t="s">
        <v>512</v>
      </c>
      <c r="J5" s="229" t="s">
        <v>86</v>
      </c>
      <c r="K5" s="229">
        <v>1</v>
      </c>
      <c r="L5" s="265">
        <f>IF(J5="Diaria",+(K5/360),IF(J5="Mensual",+(K5/12),IF(J5="Bimestral",+(K5/6),IF(J5="Trimestral",+(K5/4),IF(J5="Semestral",+(K5/2),IF(J5="Anual",+(K5/1),""))))))</f>
        <v>0.25</v>
      </c>
      <c r="M5" s="229" t="s">
        <v>72</v>
      </c>
      <c r="N5" s="201">
        <f t="shared" si="0"/>
        <v>0.8</v>
      </c>
      <c r="O5" s="229" t="s">
        <v>61</v>
      </c>
      <c r="P5" s="201">
        <f t="shared" si="1"/>
        <v>0.6</v>
      </c>
      <c r="Q5" s="229" t="s">
        <v>70</v>
      </c>
      <c r="R5" s="201">
        <f>IF(Q5="Interrupción de la operación por menos de un día",20%,IF(Q5="Interrupción de la operación por un día completo",40%,IF(Q5="Interrupción de la operación mayor a 1 día y menor a 2 días",60%,IF(Q5="Interrupción de la operación por dos días completos",80%,IF(Q5="Interrupción de la operación por más de dos días",100%,IF(Q5="NA",0%,""))))))</f>
        <v>0</v>
      </c>
      <c r="S5" s="263" t="s">
        <v>57</v>
      </c>
      <c r="T5" s="263" t="s">
        <v>58</v>
      </c>
      <c r="U5" s="197">
        <f>+MAX(N5,P5,R5)</f>
        <v>0.8</v>
      </c>
      <c r="V5" s="231" t="str">
        <f>IF(L5&lt;=20%,"Muy baja",IF(L5&lt;=40%,"Baja",IF(L5&lt;=60%,"Media",IF(L5&lt;=80%,"Alta",IF(L5&lt;=100%,"Muy alta",IF(L5&gt;=100%,"Muy alta",""))))))</f>
        <v>Baja</v>
      </c>
      <c r="W5" s="199">
        <f>+IFERROR(VLOOKUP(V5,[2]Fórmula!$F$1:$G$6,2,FALSE),"")</f>
        <v>0.4</v>
      </c>
      <c r="X5" s="264" t="str">
        <f>IF(U5=20%,"Leve",IF(U5=40%,"Menor",IF(U5=60%,"Moderado",IF(U5=80%,"Mayor",IF(U5=100%,"Catastrófico","")))))</f>
        <v>Mayor</v>
      </c>
      <c r="Y5" s="199">
        <f>+IFERROR(VLOOKUP(X5,[2]Fórmula!$H$1:$I$6,2,FALSE),"")</f>
        <v>0.8</v>
      </c>
      <c r="Z5" s="264" t="str">
        <f>+IFERROR(VLOOKUP(V5&amp;X5,[2]Fórmula!$C$2:$D$26,2,FALSE),"")</f>
        <v>Alto</v>
      </c>
      <c r="AA5" s="199">
        <f>IF(Z5="Bajo",25%,IF(Z5="Moderado",50%,IF(Z5="Alto",75%,IF(Z5="Extremo",100%,""))))</f>
        <v>0.75</v>
      </c>
      <c r="AB5" s="237" t="s">
        <v>490</v>
      </c>
      <c r="AC5" s="177" t="s">
        <v>511</v>
      </c>
      <c r="AD5" s="229" t="s">
        <v>54</v>
      </c>
      <c r="AE5" s="237">
        <f t="shared" si="2"/>
        <v>0.25</v>
      </c>
      <c r="AF5" s="229" t="s">
        <v>161</v>
      </c>
      <c r="AG5" s="237">
        <f t="shared" si="3"/>
        <v>0.15</v>
      </c>
      <c r="AH5" s="237">
        <f t="shared" si="4"/>
        <v>0.4</v>
      </c>
      <c r="AI5" s="229" t="s">
        <v>162</v>
      </c>
      <c r="AJ5" s="229" t="s">
        <v>510</v>
      </c>
      <c r="AK5" s="229"/>
      <c r="AL5" s="201">
        <f>+AA5*AH5</f>
        <v>0.30000000000000004</v>
      </c>
      <c r="AM5" s="208">
        <f>+AA5-AL5</f>
        <v>0.44999999999999996</v>
      </c>
      <c r="AN5" s="234" t="str">
        <f>IF(AM5&lt;=25%,"Bajo",IF(AM5&lt;=50%,"Moderado",IF(AM5&lt;=75%,"Alto",IF(AM5&gt;75%,"Extremo",""))))</f>
        <v>Moderado</v>
      </c>
      <c r="AO5" s="235" t="s">
        <v>56</v>
      </c>
      <c r="AP5" s="176">
        <v>1</v>
      </c>
      <c r="AQ5" s="229" t="s">
        <v>542</v>
      </c>
      <c r="AR5" s="168" t="s">
        <v>540</v>
      </c>
      <c r="AS5" s="172">
        <v>45292</v>
      </c>
      <c r="AT5" s="172">
        <v>45657</v>
      </c>
      <c r="AU5" s="171" t="s">
        <v>541</v>
      </c>
      <c r="AV5" s="31">
        <v>45351</v>
      </c>
      <c r="AW5" s="31"/>
      <c r="AX5" s="31"/>
      <c r="AY5" s="31"/>
      <c r="AZ5" s="31"/>
      <c r="BA5" s="31">
        <v>45412</v>
      </c>
      <c r="BB5" s="31"/>
      <c r="BC5" s="31"/>
      <c r="BD5" s="31"/>
      <c r="BE5" s="31"/>
      <c r="BF5" s="31">
        <v>45473</v>
      </c>
      <c r="BG5" s="31"/>
      <c r="BH5" s="31"/>
      <c r="BI5" s="31"/>
      <c r="BJ5" s="31"/>
      <c r="BK5" s="31">
        <v>45535</v>
      </c>
      <c r="BL5" s="31"/>
      <c r="BM5" s="31"/>
      <c r="BN5" s="31"/>
      <c r="BO5" s="31"/>
      <c r="BP5" s="31">
        <v>45596</v>
      </c>
      <c r="BQ5" s="31"/>
      <c r="BR5" s="31"/>
      <c r="BS5" s="31"/>
      <c r="BT5" s="31"/>
      <c r="BU5" s="31">
        <v>45657</v>
      </c>
      <c r="BV5" s="31"/>
      <c r="BW5" s="31"/>
      <c r="BX5" s="31"/>
      <c r="BY5" s="31"/>
    </row>
    <row r="6" spans="1:86" s="1" customFormat="1" ht="306" x14ac:dyDescent="0.25">
      <c r="A6" s="291" t="s">
        <v>163</v>
      </c>
      <c r="B6" s="290" t="s">
        <v>82</v>
      </c>
      <c r="C6" s="290" t="s">
        <v>55</v>
      </c>
      <c r="D6" s="290" t="s">
        <v>76</v>
      </c>
      <c r="E6" s="290" t="s">
        <v>77</v>
      </c>
      <c r="F6" s="322" t="s">
        <v>209</v>
      </c>
      <c r="G6" s="313" t="s">
        <v>177</v>
      </c>
      <c r="H6" s="323" t="s">
        <v>211</v>
      </c>
      <c r="I6" s="322" t="s">
        <v>212</v>
      </c>
      <c r="J6" s="290" t="s">
        <v>48</v>
      </c>
      <c r="K6" s="290">
        <v>1</v>
      </c>
      <c r="L6" s="314">
        <f>IF(J6="Diaria",+(K6/360),IF(J6="Mensual",+(K6/12),IF(J6="Semanal",+(K6/52),IF(J6="Bimestral",+(K6/6),IF(J6="Trimestral",+(K6/4),IF(J6="Semestral",+(K6/2),IF(J6="Anual",+(K6/1),"")))))))</f>
        <v>1.9230769230769232E-2</v>
      </c>
      <c r="M6" s="290" t="s">
        <v>29</v>
      </c>
      <c r="N6" s="290">
        <f>IF(M6="Menor al 1% del patrimonio de la Lotería de Bogotá",20%,IF(M6="Entre el 1% y el 3% del patrimonio de la Lotería de Bogotá",40%,IF(M6="Entre el 3% y el 6% del patrimonio de la Lotería de Bogotá",60%,IF(M6="Entre el 6% y el 10% del patrimonio de la Lotería de Bogotá",80%,IF(M6="Mayor al 10% del patrimonio de la Lotería de Bogotá",100%,IF(M6="NA",0%,""))))))</f>
        <v>0.2</v>
      </c>
      <c r="O6" s="290" t="s">
        <v>46</v>
      </c>
      <c r="P6" s="290">
        <f>IF(O6="El riesgo afecta la imagen de algún área de la organización",20%,IF(O6="El riesgo afecta la imagen de la entidad internamente, de conocimiento general nivel interno, de junta directiva y accionistas y/o de proveedores",40%,IF(O6="El riesgo afecta la imagen de la entidad con algunos usuarios de relevancia frente al logro de los objetivos",60%,IF(O6="El riesgo afecta la imagen de la entidad con efecto publicitario sistenido a nivel de sector administrativo, nivel departamental o municipal",80%,IF(O6="El riesgo afecta la imagen de la entidad a nivel nacional, con efecto publicitario sistenido a nivel país",100%,IF(O6="NA",0%,""))))))</f>
        <v>0.4</v>
      </c>
      <c r="Q6" s="290" t="s">
        <v>70</v>
      </c>
      <c r="R6" s="290">
        <f>IF(Q6="Interrupción de la operación por menos de un día",20%,IF(Q6="Interrupción de la operación por un día completo",40%,IF(Q6="Interrupción de la operación mayor a 1 día y menor a 2 días",60%,IF(Q6="Interrupción de la operación por dos días completos",80%,IF(Q6="Interrupción de la operación por más de dos días",100%,IF(Q6="NA",0%,""))))))</f>
        <v>0</v>
      </c>
      <c r="S6" s="318" t="s">
        <v>57</v>
      </c>
      <c r="T6" s="318" t="s">
        <v>58</v>
      </c>
      <c r="U6" s="318">
        <f>+MAX(N6,P6,R6)</f>
        <v>0.4</v>
      </c>
      <c r="V6" s="319" t="str">
        <f>IF(L6&lt;=20%,"Muy baja",IF(L6&lt;=40%,"Baja",IF(L6&lt;=60%,"Media",IF(L6&lt;=80%,"Alta",IF(L6&lt;=100%,"Muy alta",IF(L6&gt;=100%,"Muy alta",""))))))</f>
        <v>Muy baja</v>
      </c>
      <c r="W6" s="315">
        <f>+IFERROR(VLOOKUP(V6,[3]Fórmula!$F$1:$G$6,2,FALSE),"")</f>
        <v>0.2</v>
      </c>
      <c r="X6" s="321" t="s">
        <v>53</v>
      </c>
      <c r="Y6" s="315">
        <f>+IFERROR(VLOOKUP(X6,[3]Fórmula!$H$1:$I$6,2,FALSE),"")</f>
        <v>0.6</v>
      </c>
      <c r="Z6" s="311" t="s">
        <v>53</v>
      </c>
      <c r="AA6" s="315">
        <f>IF(Z6="Bajo",25%,IF(Z6="Moderado",50%,IF(Z6="Alto",75%,IF(Z6="Extremo",100%,""))))</f>
        <v>0.5</v>
      </c>
      <c r="AB6" s="325" t="s">
        <v>213</v>
      </c>
      <c r="AC6" s="42" t="s">
        <v>491</v>
      </c>
      <c r="AD6" s="42" t="s">
        <v>215</v>
      </c>
      <c r="AE6" s="42" t="s">
        <v>54</v>
      </c>
      <c r="AF6" s="28">
        <f t="shared" ref="AF6:AF7" si="5">IF(AE6="Preventivo",25%,IF(AE6="Detectivo",15%,IF(AE6="Correctivo",10%,"")))</f>
        <v>0.25</v>
      </c>
      <c r="AG6" s="211" t="s">
        <v>161</v>
      </c>
      <c r="AH6" s="28">
        <f t="shared" ref="AH6:AH7" si="6">IF(AG6="Manual",15%,IF(AG6="Automático",25%,""))</f>
        <v>0.15</v>
      </c>
      <c r="AI6" s="28">
        <f t="shared" ref="AI6:AI7" si="7">+AH6+AF6</f>
        <v>0.4</v>
      </c>
      <c r="AJ6" s="211" t="s">
        <v>162</v>
      </c>
      <c r="AK6" s="201" t="s">
        <v>163</v>
      </c>
      <c r="AL6" s="42" t="s">
        <v>216</v>
      </c>
      <c r="AM6" s="201" t="s">
        <v>23</v>
      </c>
      <c r="AN6" s="211" t="s">
        <v>217</v>
      </c>
      <c r="AO6" s="211" t="s">
        <v>24</v>
      </c>
      <c r="AP6" s="211" t="s">
        <v>48</v>
      </c>
      <c r="AQ6" s="211" t="s">
        <v>218</v>
      </c>
      <c r="AR6" s="211" t="s">
        <v>168</v>
      </c>
      <c r="AS6" s="211" t="s">
        <v>219</v>
      </c>
      <c r="AT6" s="211" t="s">
        <v>170</v>
      </c>
      <c r="AU6" s="211">
        <f>+AA6*AI6</f>
        <v>0.2</v>
      </c>
      <c r="AV6" s="29">
        <f>+AA6-AU6</f>
        <v>0.3</v>
      </c>
      <c r="AW6" s="311" t="str">
        <f>+IF(C6="Corrupción","Moderado",IF(AV7&lt;=25%,"Bajo",IF(AV7&lt;=50%,"Moderado",IF(AV7&lt;=75%,"Alto",IF(AV7&gt;75%,"Extremo","")))))</f>
        <v>Moderado</v>
      </c>
      <c r="AX6" s="312" t="s">
        <v>56</v>
      </c>
      <c r="AY6" s="93">
        <v>1</v>
      </c>
      <c r="AZ6" s="262" t="s">
        <v>492</v>
      </c>
      <c r="BA6" s="204" t="s">
        <v>493</v>
      </c>
      <c r="BB6" s="252">
        <v>45292</v>
      </c>
      <c r="BC6" s="27">
        <v>45657</v>
      </c>
      <c r="BD6" s="253" t="s">
        <v>222</v>
      </c>
      <c r="BE6" s="31">
        <v>45351</v>
      </c>
      <c r="BF6" s="31"/>
      <c r="BG6" s="58"/>
      <c r="BH6" s="58"/>
      <c r="BI6" s="58"/>
      <c r="BJ6" s="31">
        <v>45412</v>
      </c>
      <c r="BK6" s="31"/>
      <c r="BL6" s="58"/>
      <c r="BM6" s="58"/>
      <c r="BN6" s="58"/>
      <c r="BO6" s="31">
        <v>45473</v>
      </c>
      <c r="BP6" s="31"/>
      <c r="BQ6" s="58"/>
      <c r="BR6" s="58"/>
      <c r="BS6" s="58"/>
      <c r="BT6" s="31">
        <v>45535</v>
      </c>
      <c r="BU6" s="31"/>
      <c r="BV6" s="58"/>
      <c r="BW6" s="58"/>
      <c r="BX6" s="58"/>
      <c r="BY6" s="31">
        <v>45596</v>
      </c>
      <c r="BZ6" s="31"/>
      <c r="CA6" s="58"/>
      <c r="CB6" s="58"/>
      <c r="CC6" s="58"/>
      <c r="CD6" s="31">
        <v>45657</v>
      </c>
      <c r="CE6" s="31"/>
      <c r="CF6" s="58"/>
      <c r="CG6" s="58"/>
      <c r="CH6" s="58"/>
    </row>
    <row r="7" spans="1:86" s="1" customFormat="1" ht="409.5" customHeight="1" x14ac:dyDescent="0.25">
      <c r="A7" s="291"/>
      <c r="B7" s="290"/>
      <c r="C7" s="290"/>
      <c r="D7" s="290"/>
      <c r="E7" s="290"/>
      <c r="F7" s="322"/>
      <c r="G7" s="313"/>
      <c r="H7" s="323"/>
      <c r="I7" s="322"/>
      <c r="J7" s="290"/>
      <c r="K7" s="290"/>
      <c r="L7" s="314"/>
      <c r="M7" s="290"/>
      <c r="N7" s="290"/>
      <c r="O7" s="290"/>
      <c r="P7" s="290"/>
      <c r="Q7" s="290"/>
      <c r="R7" s="290"/>
      <c r="S7" s="318"/>
      <c r="T7" s="318"/>
      <c r="U7" s="318"/>
      <c r="V7" s="319"/>
      <c r="W7" s="315"/>
      <c r="X7" s="321"/>
      <c r="Y7" s="315"/>
      <c r="Z7" s="311"/>
      <c r="AA7" s="315"/>
      <c r="AB7" s="325"/>
      <c r="AC7" s="42" t="s">
        <v>494</v>
      </c>
      <c r="AD7" s="42" t="s">
        <v>495</v>
      </c>
      <c r="AE7" s="42" t="s">
        <v>54</v>
      </c>
      <c r="AF7" s="28">
        <f t="shared" si="5"/>
        <v>0.25</v>
      </c>
      <c r="AG7" s="211" t="s">
        <v>161</v>
      </c>
      <c r="AH7" s="28">
        <f t="shared" si="6"/>
        <v>0.15</v>
      </c>
      <c r="AI7" s="28">
        <f t="shared" si="7"/>
        <v>0.4</v>
      </c>
      <c r="AJ7" s="211" t="s">
        <v>162</v>
      </c>
      <c r="AK7" s="201" t="s">
        <v>163</v>
      </c>
      <c r="AL7" s="42" t="s">
        <v>216</v>
      </c>
      <c r="AM7" s="201" t="s">
        <v>23</v>
      </c>
      <c r="AN7" s="211" t="s">
        <v>217</v>
      </c>
      <c r="AO7" s="211" t="s">
        <v>24</v>
      </c>
      <c r="AP7" s="211" t="s">
        <v>48</v>
      </c>
      <c r="AQ7" s="211" t="s">
        <v>496</v>
      </c>
      <c r="AR7" s="211" t="s">
        <v>168</v>
      </c>
      <c r="AS7" s="211" t="s">
        <v>497</v>
      </c>
      <c r="AT7" s="211" t="s">
        <v>170</v>
      </c>
      <c r="AU7" s="211">
        <f>+AV6*AI7</f>
        <v>0.12</v>
      </c>
      <c r="AV7" s="29">
        <f>+AV6-AU7</f>
        <v>0.18</v>
      </c>
      <c r="AW7" s="311"/>
      <c r="AX7" s="312"/>
      <c r="AY7" s="98">
        <v>2</v>
      </c>
      <c r="AZ7" s="254"/>
      <c r="BA7" s="204" t="s">
        <v>493</v>
      </c>
      <c r="BB7" s="252">
        <v>45292</v>
      </c>
      <c r="BC7" s="27">
        <v>45657</v>
      </c>
      <c r="BD7" s="204" t="s">
        <v>498</v>
      </c>
      <c r="BE7" s="31">
        <v>45351</v>
      </c>
      <c r="BF7" s="31"/>
      <c r="BG7" s="58"/>
      <c r="BH7" s="58"/>
      <c r="BI7" s="58"/>
      <c r="BJ7" s="31">
        <v>45412</v>
      </c>
      <c r="BK7" s="31"/>
      <c r="BL7" s="58"/>
      <c r="BM7" s="58"/>
      <c r="BN7" s="58"/>
      <c r="BO7" s="31">
        <v>45473</v>
      </c>
      <c r="BP7" s="31"/>
      <c r="BQ7" s="58"/>
      <c r="BR7" s="58"/>
      <c r="BS7" s="58"/>
      <c r="BT7" s="31">
        <v>45535</v>
      </c>
      <c r="BU7" s="31"/>
      <c r="BV7" s="58"/>
      <c r="BW7" s="58"/>
      <c r="BX7" s="58"/>
      <c r="BY7" s="31">
        <v>45596</v>
      </c>
      <c r="BZ7" s="31"/>
      <c r="CA7" s="58"/>
      <c r="CB7" s="58"/>
      <c r="CC7" s="58"/>
      <c r="CD7" s="31">
        <v>45657</v>
      </c>
      <c r="CE7" s="31"/>
      <c r="CF7" s="58"/>
      <c r="CG7" s="58"/>
      <c r="CH7" s="58"/>
    </row>
    <row r="8" spans="1:86" s="1" customFormat="1" ht="170.45" customHeight="1" thickBot="1" x14ac:dyDescent="0.3">
      <c r="A8" s="408" t="s">
        <v>163</v>
      </c>
      <c r="B8" s="403" t="s">
        <v>108</v>
      </c>
      <c r="C8" s="403" t="s">
        <v>55</v>
      </c>
      <c r="D8" s="403" t="s">
        <v>76</v>
      </c>
      <c r="E8" s="403" t="s">
        <v>77</v>
      </c>
      <c r="F8" s="403" t="s">
        <v>234</v>
      </c>
      <c r="G8" s="403" t="s">
        <v>210</v>
      </c>
      <c r="H8" s="403" t="s">
        <v>500</v>
      </c>
      <c r="I8" s="406" t="s">
        <v>237</v>
      </c>
      <c r="J8" s="403" t="s">
        <v>32</v>
      </c>
      <c r="K8" s="403">
        <v>0</v>
      </c>
      <c r="L8" s="405">
        <f>IF(J8="Diaria",+(K8/360),IF(J8="Mensual",+(K8/12),IF(J8="Bimestral",+(K8/6),IF(J8="Trimestral",+(K8/4),IF(J8="Semestral",+(K8/2),IF(J8="Anual",+(K8/1),""))))))</f>
        <v>0</v>
      </c>
      <c r="M8" s="403" t="s">
        <v>29</v>
      </c>
      <c r="N8" s="403">
        <f>IF(M8="Menor al 1% del patrimonio de la Lotería de Bogotá",20%,IF(M8="Entre el 1% y el 3% del patrimonio de la Lotería de Bogotá",40%,IF(M8="Entre el 3% y el 6% del patrimonio de la Lotería de Bogotá",60%,IF(M8="Entre el 6% y el 10% del patrimonio de la Lotería de Bogotá",80%,IF(M8="Mayor al 10% del patrimonio de la Lotería de Bogotá",100%,IF(M8="NA",0%,""))))))</f>
        <v>0.2</v>
      </c>
      <c r="O8" s="403" t="s">
        <v>46</v>
      </c>
      <c r="P8" s="403">
        <f>IF(O8="El riesgo afecta la imagen de algún área de la organización",20%,IF(O8="El riesgo afecta la imagen de la entidad internamente, de conocimiento general nivel interno, de junta directiva y accionistas y/o de proveedores",40%,IF(O8="El riesgo afecta la imagen de la entidad con algunos usuarios de relevancia frente al logro de los objetivos",60%,IF(O8="El riesgo afecta la imagen de la entidad con efecto publicitario sistenido a nivel de sector administrativo, nivel departamental o municipal",80%,IF(O8="El riesgo afecta la imagen de la entidad a nivel nacional, con efecto publicitario sistenido a nivel país",100%,IF(O8="NA",0%,""))))))</f>
        <v>0.4</v>
      </c>
      <c r="Q8" s="403" t="s">
        <v>70</v>
      </c>
      <c r="R8" s="403">
        <f>IF(Q8="Interrupción de la operación por menos de un día",20%,IF(Q8="Interrupción de la operación por un día completo",40%,IF(Q8="Interrupción de la operación mayor a 1 día y menor a 2 días",60%,IF(Q8="Interrupción de la operación por dos días completos",80%,IF(Q8="Interrupción de la operación por más de dos días",100%,IF(Q8="NA",0%,""))))))</f>
        <v>0</v>
      </c>
      <c r="S8" s="404" t="s">
        <v>69</v>
      </c>
      <c r="T8" s="404" t="s">
        <v>58</v>
      </c>
      <c r="U8" s="404">
        <f>+MAX(N8,P8,R8)</f>
        <v>0.4</v>
      </c>
      <c r="V8" s="401" t="str">
        <f>IF(L8&lt;=20%,"Muy baja",IF(L8&lt;=40%,"Baja",IF(L8&lt;=60%,"Media",IF(L8&lt;=80%,"Alta",IF(L8&lt;=100%,"Muy alta",IF(L8&gt;=100%,"Muy alta",""))))))</f>
        <v>Muy baja</v>
      </c>
      <c r="W8" s="396" t="str">
        <f>+IFERROR(VLOOKUP(V8,[4]Fórmula!$F$1:$G$6,2,FALSE),"")</f>
        <v/>
      </c>
      <c r="X8" s="402" t="s">
        <v>53</v>
      </c>
      <c r="Y8" s="396" t="str">
        <f>+IFERROR(VLOOKUP(X8,[4]Fórmula!$H$1:$I$6,2,FALSE),"")</f>
        <v/>
      </c>
      <c r="Z8" s="398" t="s">
        <v>53</v>
      </c>
      <c r="AA8" s="396">
        <f>IF(Z8="Bajo",25%,IF(Z8="Moderado",50%,IF(Z8="Alto",75%,IF(Z8="Extremo",100%,""))))</f>
        <v>0.5</v>
      </c>
      <c r="AB8" s="219" t="s">
        <v>238</v>
      </c>
      <c r="AC8" s="25" t="s">
        <v>534</v>
      </c>
      <c r="AD8" s="25" t="s">
        <v>54</v>
      </c>
      <c r="AE8" s="34">
        <f t="shared" ref="AE8:AE26" si="8">IF(AD8="Preventivo",25%,IF(AD8="Detectivo",15%,IF(AD8="Correctivo",10%,"")))</f>
        <v>0.25</v>
      </c>
      <c r="AF8" s="223" t="s">
        <v>161</v>
      </c>
      <c r="AG8" s="34">
        <f t="shared" ref="AG8:AG26" si="9">IF(AF8="Manual",15%,IF(AF8="Automático",25%,""))</f>
        <v>0.15</v>
      </c>
      <c r="AH8" s="34">
        <f t="shared" ref="AH8:AH26" si="10">+AG8+AE8</f>
        <v>0.4</v>
      </c>
      <c r="AI8" s="223" t="s">
        <v>162</v>
      </c>
      <c r="AJ8" s="193" t="s">
        <v>39</v>
      </c>
      <c r="AK8" s="228" t="s">
        <v>509</v>
      </c>
      <c r="AL8" s="223">
        <f>+AA8*AH8</f>
        <v>0.2</v>
      </c>
      <c r="AM8" s="249">
        <f>+AA8-AL8</f>
        <v>0.3</v>
      </c>
      <c r="AN8" s="398" t="str">
        <f>+IF(C8="Corrupción","Moderado",IF(AM9&lt;=25%,"Bajo",IF(AM9&lt;=50%,"Moderado",IF(AM9&lt;=75%,"Alto",IF(AM9&gt;75%,"Extremo","")))))</f>
        <v>Moderado</v>
      </c>
      <c r="AO8" s="399" t="s">
        <v>56</v>
      </c>
      <c r="AP8" s="95">
        <v>1</v>
      </c>
      <c r="AQ8" s="247" t="s">
        <v>533</v>
      </c>
      <c r="AR8" s="60" t="s">
        <v>221</v>
      </c>
      <c r="AS8" s="13">
        <v>45607</v>
      </c>
      <c r="AT8" s="13">
        <v>45657</v>
      </c>
      <c r="AU8" s="223" t="s">
        <v>244</v>
      </c>
      <c r="AV8" s="31">
        <v>45351</v>
      </c>
      <c r="AW8" s="31"/>
      <c r="AX8" s="52"/>
      <c r="AY8" s="52"/>
      <c r="AZ8" s="52"/>
      <c r="BA8" s="31">
        <v>45412</v>
      </c>
      <c r="BB8" s="31"/>
      <c r="BC8" s="52"/>
      <c r="BD8" s="52"/>
      <c r="BE8" s="52"/>
      <c r="BF8" s="31">
        <v>45473</v>
      </c>
      <c r="BG8" s="31"/>
      <c r="BH8" s="52"/>
      <c r="BI8" s="52"/>
      <c r="BJ8" s="52"/>
      <c r="BK8" s="31">
        <v>45535</v>
      </c>
      <c r="BL8" s="31"/>
      <c r="BM8" s="52"/>
      <c r="BN8" s="52"/>
      <c r="BO8" s="52"/>
      <c r="BP8" s="31">
        <v>45596</v>
      </c>
      <c r="BQ8" s="31"/>
      <c r="BR8" s="52"/>
      <c r="BS8" s="52"/>
      <c r="BT8" s="52"/>
      <c r="BU8" s="31">
        <v>45657</v>
      </c>
      <c r="BV8" s="31"/>
      <c r="BW8" s="52"/>
      <c r="BX8" s="52"/>
      <c r="BY8" s="52"/>
    </row>
    <row r="9" spans="1:86" s="1" customFormat="1" ht="170.45" customHeight="1" thickBot="1" x14ac:dyDescent="0.3">
      <c r="A9" s="372"/>
      <c r="B9" s="367"/>
      <c r="C9" s="367"/>
      <c r="D9" s="367"/>
      <c r="E9" s="367"/>
      <c r="F9" s="367"/>
      <c r="G9" s="367"/>
      <c r="H9" s="367"/>
      <c r="I9" s="407"/>
      <c r="J9" s="367"/>
      <c r="K9" s="367"/>
      <c r="L9" s="368"/>
      <c r="M9" s="367"/>
      <c r="N9" s="367"/>
      <c r="O9" s="367"/>
      <c r="P9" s="367"/>
      <c r="Q9" s="367"/>
      <c r="R9" s="367"/>
      <c r="S9" s="369"/>
      <c r="T9" s="369"/>
      <c r="U9" s="369"/>
      <c r="V9" s="373"/>
      <c r="W9" s="397"/>
      <c r="X9" s="371"/>
      <c r="Y9" s="397"/>
      <c r="Z9" s="374"/>
      <c r="AA9" s="397"/>
      <c r="AB9" s="219" t="s">
        <v>238</v>
      </c>
      <c r="AC9" s="25" t="s">
        <v>508</v>
      </c>
      <c r="AD9" s="25" t="s">
        <v>54</v>
      </c>
      <c r="AE9" s="34">
        <f t="shared" si="8"/>
        <v>0.25</v>
      </c>
      <c r="AF9" s="223" t="s">
        <v>161</v>
      </c>
      <c r="AG9" s="34">
        <f t="shared" si="9"/>
        <v>0.15</v>
      </c>
      <c r="AH9" s="34">
        <f t="shared" si="10"/>
        <v>0.4</v>
      </c>
      <c r="AI9" s="223" t="s">
        <v>162</v>
      </c>
      <c r="AJ9" s="193" t="s">
        <v>39</v>
      </c>
      <c r="AK9" s="228" t="s">
        <v>499</v>
      </c>
      <c r="AL9" s="223">
        <f>+AA9*AH9</f>
        <v>0</v>
      </c>
      <c r="AM9" s="249">
        <f>+AA9-AL9</f>
        <v>0</v>
      </c>
      <c r="AN9" s="374"/>
      <c r="AO9" s="400"/>
      <c r="AP9" s="95">
        <v>2</v>
      </c>
      <c r="AQ9" s="247"/>
      <c r="AR9" s="60" t="s">
        <v>221</v>
      </c>
      <c r="AS9" s="13">
        <v>45607</v>
      </c>
      <c r="AT9" s="13">
        <v>45657</v>
      </c>
      <c r="AU9" s="223" t="s">
        <v>244</v>
      </c>
      <c r="AV9" s="31">
        <v>45351</v>
      </c>
      <c r="AW9" s="31"/>
      <c r="AX9" s="52"/>
      <c r="AY9" s="52"/>
      <c r="AZ9" s="52"/>
      <c r="BA9" s="31">
        <v>45412</v>
      </c>
      <c r="BB9" s="31"/>
      <c r="BC9" s="52"/>
      <c r="BD9" s="52"/>
      <c r="BE9" s="52"/>
      <c r="BF9" s="31">
        <v>45473</v>
      </c>
      <c r="BG9" s="31"/>
      <c r="BH9" s="52"/>
      <c r="BI9" s="52"/>
      <c r="BJ9" s="52"/>
      <c r="BK9" s="31">
        <v>45535</v>
      </c>
      <c r="BL9" s="31"/>
      <c r="BM9" s="52"/>
      <c r="BN9" s="52"/>
      <c r="BO9" s="52"/>
      <c r="BP9" s="31">
        <v>45596</v>
      </c>
      <c r="BQ9" s="31"/>
      <c r="BR9" s="52"/>
      <c r="BS9" s="52"/>
      <c r="BT9" s="52"/>
      <c r="BU9" s="31">
        <v>45657</v>
      </c>
      <c r="BV9" s="31"/>
      <c r="BW9" s="52"/>
      <c r="BX9" s="52"/>
      <c r="BY9" s="52"/>
    </row>
    <row r="10" spans="1:86" s="1" customFormat="1" ht="240.75" customHeight="1" x14ac:dyDescent="0.25">
      <c r="A10" s="209" t="s">
        <v>153</v>
      </c>
      <c r="B10" s="201" t="s">
        <v>99</v>
      </c>
      <c r="C10" s="201" t="s">
        <v>55</v>
      </c>
      <c r="D10" s="201" t="s">
        <v>76</v>
      </c>
      <c r="E10" s="201" t="s">
        <v>34</v>
      </c>
      <c r="F10" s="212" t="s">
        <v>251</v>
      </c>
      <c r="G10" s="202" t="s">
        <v>235</v>
      </c>
      <c r="H10" s="202" t="s">
        <v>253</v>
      </c>
      <c r="I10" s="212" t="s">
        <v>254</v>
      </c>
      <c r="J10" s="201" t="s">
        <v>32</v>
      </c>
      <c r="K10" s="201">
        <v>0</v>
      </c>
      <c r="L10" s="208">
        <f>IF(J10="Diaria",+(K10/360),IF(J10="Mensual",+(K10/12),IF(J10="Bimestral",+(K10/6),IF(J10="Trimestral",+(K10/4),IF(J10="Semestral",+(K10/2),IF(J10="Anual",+(K10/1),""))))))</f>
        <v>0</v>
      </c>
      <c r="M10" s="201" t="s">
        <v>70</v>
      </c>
      <c r="N10" s="201">
        <f>IF(M10="Menor al 1% del patrimonio de la Lotería de Bogotá",20%,IF(M10="Entre el 1% y el 3% del patrimonio de la Lotería de Bogotá",40%,IF(M10="Entre el 3% y el 6% del patrimonio de la Lotería de Bogotá",60%,IF(M10="Entre el 6% y el 10% del patrimonio de la Lotería de Bogotá",80%,IF(M10="Mayor al 10% del patrimonio de la Lotería de Bogotá",100%,IF(M10="NA",0%,""))))))</f>
        <v>0</v>
      </c>
      <c r="O10" s="201" t="s">
        <v>30</v>
      </c>
      <c r="P10" s="201">
        <f>IF(O10="El riesgo afecta la imagen de algún área de la organización",20%,IF(O10="El riesgo afecta la imagen de la entidad internamente, de conocimiento general nivel interno, de junta directiva y accionistas y/o de proveedores",40%,IF(O10="El riesgo afecta la imagen de la entidad con algunos usuarios de relevancia frente al logro de los objetivos",60%,IF(O10="El riesgo afecta la imagen de la entidad con efecto publicitario sistenido a nivel de sector administrativo, nivel departamental o municipal",80%,IF(O10="El riesgo afecta la imagen de la entidad a nivel nacional, con efecto publicitario sistenido a nivel país",100%,IF(O10="NA",0%,""))))))</f>
        <v>0.2</v>
      </c>
      <c r="Q10" s="201" t="s">
        <v>70</v>
      </c>
      <c r="R10" s="201">
        <f>IF(Q10="Interrupción de la operación por menos de un día",20%,IF(Q10="Interrupción de la operación por un día completo",40%,IF(Q10="Interrupción de la operación mayor a 1 día y menor a 2 días",60%,IF(Q10="Interrupción de la operación por dos días completos",80%,IF(Q10="Interrupción de la operación por más de dos días",100%,IF(Q10="NA",0%,""))))))</f>
        <v>0</v>
      </c>
      <c r="S10" s="197" t="s">
        <v>70</v>
      </c>
      <c r="T10" s="197" t="s">
        <v>58</v>
      </c>
      <c r="U10" s="197">
        <f>+MAX(N10,P10,R10)</f>
        <v>0.2</v>
      </c>
      <c r="V10" s="200" t="str">
        <f>IF(L10&lt;=20%,"Muy baja",IF(L10&lt;=40%,"Baja",IF(L10&lt;=60%,"Media",IF(L10&lt;=80%,"Alta",IF(L10&lt;=100%,"Muy alta",IF(L10&gt;=100%,"Muy alta",""))))))</f>
        <v>Muy baja</v>
      </c>
      <c r="W10" s="205">
        <f>+IFERROR(VLOOKUP(V10,[5]Fórmula!$F$1:$G$6,2,FALSE),"")</f>
        <v>0.2</v>
      </c>
      <c r="X10" s="200" t="str">
        <f>IF(U10=20%,"Leve",IF(U10=40%,"Menor",IF(U10=60%,"Moderado",IF(U10=80%,"Mayor",IF(U10=100%,"Catastrófico","")))))</f>
        <v>Leve</v>
      </c>
      <c r="Y10" s="205">
        <f>+IFERROR(VLOOKUP(X10,[5]Fórmula!$H$1:$I$6,2,FALSE),"")</f>
        <v>0.2</v>
      </c>
      <c r="Z10" s="206" t="str">
        <f>+IFERROR(VLOOKUP(V10&amp;X10,[5]Fórmula!$C$2:$D$26,2,FALSE),"")</f>
        <v>Bajo</v>
      </c>
      <c r="AA10" s="199">
        <f>IF(Z10="Bajo",25%,IF(Z10="Moderado",50%,IF(Z10="Alto",75%,IF(Z10="Extremo",100%,""))))</f>
        <v>0.25</v>
      </c>
      <c r="AB10" s="199"/>
      <c r="AC10" s="266" t="s">
        <v>551</v>
      </c>
      <c r="AD10" s="42" t="s">
        <v>54</v>
      </c>
      <c r="AE10" s="28">
        <f t="shared" si="8"/>
        <v>0.25</v>
      </c>
      <c r="AF10" s="211" t="s">
        <v>161</v>
      </c>
      <c r="AG10" s="28">
        <f t="shared" si="9"/>
        <v>0.15</v>
      </c>
      <c r="AH10" s="28">
        <f t="shared" si="10"/>
        <v>0.4</v>
      </c>
      <c r="AI10" s="201" t="s">
        <v>39</v>
      </c>
      <c r="AJ10" s="42"/>
      <c r="AK10" s="211">
        <f>+AH10*AA10</f>
        <v>0.1</v>
      </c>
      <c r="AL10" s="29">
        <f>+AA10-AK10</f>
        <v>0.15</v>
      </c>
      <c r="AM10" s="206" t="str">
        <f>+IF(C10="Corrupción","Moderado",IF(#REF!&lt;=25%,"Bajo",IF(#REF!&lt;=50%,"Moderado",IF(#REF!&lt;=75%,"Alto",IF(#REF!&gt;75%,"Extremo","")))))</f>
        <v>Moderado</v>
      </c>
      <c r="AN10" s="207" t="s">
        <v>56</v>
      </c>
      <c r="AO10" s="93">
        <v>1</v>
      </c>
      <c r="AP10" s="57" t="s">
        <v>257</v>
      </c>
      <c r="AQ10" s="202" t="s">
        <v>501</v>
      </c>
      <c r="AR10" s="203">
        <v>45536</v>
      </c>
      <c r="AS10" s="203">
        <v>45656</v>
      </c>
      <c r="AT10" s="41" t="s">
        <v>543</v>
      </c>
      <c r="AU10" s="31">
        <v>45351</v>
      </c>
      <c r="AV10" s="31"/>
      <c r="AW10" s="31"/>
      <c r="AX10" s="31"/>
      <c r="AY10" s="31"/>
      <c r="AZ10" s="31">
        <v>45412</v>
      </c>
      <c r="BA10" s="31"/>
      <c r="BB10" s="31"/>
      <c r="BC10" s="31"/>
      <c r="BD10" s="31"/>
      <c r="BE10" s="31">
        <v>45473</v>
      </c>
      <c r="BF10" s="31"/>
      <c r="BG10" s="31"/>
      <c r="BH10" s="31"/>
      <c r="BI10" s="31"/>
      <c r="BJ10" s="31">
        <v>45535</v>
      </c>
      <c r="BK10" s="31"/>
      <c r="BL10" s="31"/>
      <c r="BM10" s="31"/>
      <c r="BN10" s="31"/>
      <c r="BO10" s="31">
        <v>45596</v>
      </c>
      <c r="BP10" s="31"/>
      <c r="BQ10" s="31"/>
      <c r="BR10" s="31"/>
      <c r="BS10" s="31"/>
      <c r="BT10" s="31">
        <v>45657</v>
      </c>
      <c r="BU10" s="31"/>
      <c r="BV10" s="31"/>
      <c r="BW10" s="31"/>
      <c r="BX10" s="31"/>
    </row>
    <row r="11" spans="1:86" s="1" customFormat="1" ht="258.75" customHeight="1" thickBot="1" x14ac:dyDescent="0.3">
      <c r="A11" s="291" t="s">
        <v>153</v>
      </c>
      <c r="B11" s="290" t="s">
        <v>99</v>
      </c>
      <c r="C11" s="290" t="s">
        <v>55</v>
      </c>
      <c r="D11" s="290" t="s">
        <v>76</v>
      </c>
      <c r="E11" s="290" t="s">
        <v>34</v>
      </c>
      <c r="F11" s="324" t="s">
        <v>262</v>
      </c>
      <c r="G11" s="313" t="s">
        <v>252</v>
      </c>
      <c r="H11" s="313" t="s">
        <v>264</v>
      </c>
      <c r="I11" s="324" t="s">
        <v>265</v>
      </c>
      <c r="J11" s="290" t="s">
        <v>63</v>
      </c>
      <c r="K11" s="290">
        <v>0</v>
      </c>
      <c r="L11" s="314">
        <f>IF(J11="Diaria",+(K11/360),IF(J11="Mensual",+(K11/12),IF(J11="Bimestral",+(K11/6),IF(J11="Trimestral",+(K11/4),IF(J11="Semestral",+(K11/2),IF(J11="Anual",+(K11/1),""))))))</f>
        <v>0</v>
      </c>
      <c r="M11" s="290" t="s">
        <v>29</v>
      </c>
      <c r="N11" s="290">
        <f>IF(M11="Menor al 1% del patrimonio de la Lotería de Bogotá",20%,IF(M11="Entre el 1% y el 3% del patrimonio de la Lotería de Bogotá",40%,IF(M11="Entre el 3% y el 6% del patrimonio de la Lotería de Bogotá",60%,IF(M11="Entre el 6% y el 10% del patrimonio de la Lotería de Bogotá",80%,IF(M11="Mayor al 10% del patrimonio de la Lotería de Bogotá",100%,IF(M11="NA",0%,""))))))</f>
        <v>0.2</v>
      </c>
      <c r="O11" s="290" t="s">
        <v>46</v>
      </c>
      <c r="P11" s="290">
        <f>IF(O11="El riesgo afecta la imagen de algún área de la organización",20%,IF(O11="El riesgo afecta la imagen de la entidad internamente, de conocimiento general nivel interno, de junta directiva y accionistas y/o de proveedores",40%,IF(O11="El riesgo afecta la imagen de la entidad con algunos usuarios de relevancia frente al logro de los objetivos",60%,IF(O11="El riesgo afecta la imagen de la entidad con efecto publicitario sistenido a nivel de sector administrativo, nivel departamental o municipal",80%,IF(O11="El riesgo afecta la imagen de la entidad a nivel nacional, con efecto publicitario sistenido a nivel país",100%,IF(O11="NA",0%,""))))))</f>
        <v>0.4</v>
      </c>
      <c r="Q11" s="290" t="s">
        <v>70</v>
      </c>
      <c r="R11" s="290">
        <f>IF(Q11="Interrupción de la operación por menos de un día",20%,IF(Q11="Interrupción de la operación por un día completo",40%,IF(Q11="Interrupción de la operación mayor a 1 día y menor a 2 días",60%,IF(Q11="Interrupción de la operación por dos días completos",80%,IF(Q11="Interrupción de la operación por más de dos días",100%,IF(Q11="NA",0%,""))))))</f>
        <v>0</v>
      </c>
      <c r="S11" s="318" t="s">
        <v>70</v>
      </c>
      <c r="T11" s="318" t="s">
        <v>58</v>
      </c>
      <c r="U11" s="318">
        <f>+MAX(N11,P11,R11)</f>
        <v>0.4</v>
      </c>
      <c r="V11" s="321" t="str">
        <f>IF(L11&lt;=20%,"Muy baja",IF(L11&lt;=40%,"Baja",IF(L11&lt;=60%,"Media",IF(L11&lt;=80%,"Alta",IF(L11&lt;=100%,"Muy alta",IF(L11&gt;=100%,"Muy alta",""))))))</f>
        <v>Muy baja</v>
      </c>
      <c r="W11" s="327">
        <f>+IFERROR(VLOOKUP(V11,[5]Fórmula!$F$1:$G$6,2,FALSE),"")</f>
        <v>0.2</v>
      </c>
      <c r="X11" s="321" t="str">
        <f>IF(U11=20%,"Leve",IF(U11=40%,"Menor",IF(U11=60%,"Moderado",IF(U11=80%,"Mayor",IF(U11=100%,"Catastrófico","")))))</f>
        <v>Menor</v>
      </c>
      <c r="Y11" s="327">
        <f>+IFERROR(VLOOKUP(X11,[5]Fórmula!$H$1:$I$6,2,FALSE),"")</f>
        <v>0.4</v>
      </c>
      <c r="Z11" s="311" t="str">
        <f>+IFERROR(VLOOKUP(V11&amp;X11,[5]Fórmula!$C$2:$D$26,2,FALSE),"")</f>
        <v>Bajo</v>
      </c>
      <c r="AA11" s="315">
        <f>IF(Z11="Bajo",25%,IF(Z11="Moderado",50%,IF(Z11="Alto",75%,IF(Z11="Extremo",100%,""))))</f>
        <v>0.25</v>
      </c>
      <c r="AB11" s="315"/>
      <c r="AC11" s="25" t="s">
        <v>532</v>
      </c>
      <c r="AD11" s="42" t="s">
        <v>54</v>
      </c>
      <c r="AE11" s="28">
        <f t="shared" si="8"/>
        <v>0.25</v>
      </c>
      <c r="AF11" s="211" t="s">
        <v>161</v>
      </c>
      <c r="AG11" s="28">
        <f t="shared" si="9"/>
        <v>0.15</v>
      </c>
      <c r="AH11" s="28">
        <f t="shared" si="10"/>
        <v>0.4</v>
      </c>
      <c r="AI11" s="201" t="s">
        <v>23</v>
      </c>
      <c r="AJ11" s="42" t="s">
        <v>268</v>
      </c>
      <c r="AK11" s="211">
        <f>+AH11*AA11</f>
        <v>0.1</v>
      </c>
      <c r="AL11" s="29">
        <f>+AA11-AK11</f>
        <v>0.15</v>
      </c>
      <c r="AM11" s="311" t="str">
        <f>+IF(C11="Corrupción","Moderado",IF(AL12&lt;=25%,"Bajo",IF(AL12&lt;=50%,"Moderado",IF(AL12&lt;=75%,"Alto",IF(AL12&gt;75%,"Extremo","")))))</f>
        <v>Moderado</v>
      </c>
      <c r="AN11" s="312" t="s">
        <v>56</v>
      </c>
      <c r="AO11" s="93">
        <v>1</v>
      </c>
      <c r="AP11" s="57"/>
      <c r="AQ11" s="202"/>
      <c r="AR11" s="203"/>
      <c r="AS11" s="203"/>
      <c r="AT11" s="41"/>
      <c r="AU11" s="31">
        <v>45351</v>
      </c>
      <c r="AV11" s="31"/>
      <c r="AW11" s="31"/>
      <c r="AX11" s="31"/>
      <c r="AY11" s="31"/>
      <c r="AZ11" s="31">
        <v>45412</v>
      </c>
      <c r="BA11" s="31"/>
      <c r="BB11" s="31"/>
      <c r="BC11" s="31"/>
      <c r="BD11" s="31"/>
      <c r="BE11" s="31">
        <v>45473</v>
      </c>
      <c r="BF11" s="31"/>
      <c r="BG11" s="31"/>
      <c r="BH11" s="31"/>
      <c r="BI11" s="31"/>
      <c r="BJ11" s="31">
        <v>45535</v>
      </c>
      <c r="BK11" s="31"/>
      <c r="BL11" s="31"/>
      <c r="BM11" s="31"/>
      <c r="BN11" s="31"/>
      <c r="BO11" s="31">
        <v>45596</v>
      </c>
      <c r="BP11" s="31"/>
      <c r="BQ11" s="31"/>
      <c r="BR11" s="31"/>
      <c r="BS11" s="31"/>
      <c r="BT11" s="31">
        <v>45657</v>
      </c>
      <c r="BU11" s="31"/>
      <c r="BV11" s="31"/>
      <c r="BW11" s="31"/>
      <c r="BX11" s="31"/>
    </row>
    <row r="12" spans="1:86" s="1" customFormat="1" ht="156.75" customHeight="1" thickBot="1" x14ac:dyDescent="0.3">
      <c r="A12" s="291"/>
      <c r="B12" s="290"/>
      <c r="C12" s="290"/>
      <c r="D12" s="290"/>
      <c r="E12" s="290"/>
      <c r="F12" s="324"/>
      <c r="G12" s="313"/>
      <c r="H12" s="313"/>
      <c r="I12" s="324"/>
      <c r="J12" s="290"/>
      <c r="K12" s="290"/>
      <c r="L12" s="314"/>
      <c r="M12" s="290"/>
      <c r="N12" s="290"/>
      <c r="O12" s="290"/>
      <c r="P12" s="290"/>
      <c r="Q12" s="290"/>
      <c r="R12" s="290"/>
      <c r="S12" s="318"/>
      <c r="T12" s="318"/>
      <c r="U12" s="318"/>
      <c r="V12" s="321"/>
      <c r="W12" s="327"/>
      <c r="X12" s="321"/>
      <c r="Y12" s="327"/>
      <c r="Z12" s="311"/>
      <c r="AA12" s="315"/>
      <c r="AB12" s="315"/>
      <c r="AC12" s="25" t="s">
        <v>531</v>
      </c>
      <c r="AD12" s="25" t="s">
        <v>54</v>
      </c>
      <c r="AE12" s="34">
        <f t="shared" si="8"/>
        <v>0.25</v>
      </c>
      <c r="AF12" s="223" t="s">
        <v>161</v>
      </c>
      <c r="AG12" s="34">
        <f t="shared" si="9"/>
        <v>0.15</v>
      </c>
      <c r="AH12" s="34">
        <f t="shared" si="10"/>
        <v>0.4</v>
      </c>
      <c r="AI12" s="193" t="s">
        <v>39</v>
      </c>
      <c r="AJ12" s="223"/>
      <c r="AK12" s="211">
        <f>+AL11*AH12</f>
        <v>0.06</v>
      </c>
      <c r="AL12" s="29">
        <f>+AL11-AK12</f>
        <v>0.09</v>
      </c>
      <c r="AM12" s="311"/>
      <c r="AN12" s="312"/>
      <c r="AO12" s="98">
        <v>2</v>
      </c>
      <c r="AP12" s="42"/>
      <c r="AQ12" s="202"/>
      <c r="AR12" s="203"/>
      <c r="AS12" s="203"/>
      <c r="AT12" s="211"/>
      <c r="AU12" s="31">
        <v>45351</v>
      </c>
      <c r="AV12" s="31"/>
      <c r="AW12" s="31"/>
      <c r="AX12" s="31"/>
      <c r="AY12" s="31"/>
      <c r="AZ12" s="31">
        <v>45412</v>
      </c>
      <c r="BA12" s="31"/>
      <c r="BB12" s="31"/>
      <c r="BC12" s="31"/>
      <c r="BD12" s="31"/>
      <c r="BE12" s="31">
        <v>45473</v>
      </c>
      <c r="BF12" s="31"/>
      <c r="BG12" s="31"/>
      <c r="BH12" s="31"/>
      <c r="BI12" s="31"/>
      <c r="BJ12" s="31">
        <v>45535</v>
      </c>
      <c r="BK12" s="31"/>
      <c r="BL12" s="31"/>
      <c r="BM12" s="31"/>
      <c r="BN12" s="31"/>
      <c r="BO12" s="31">
        <v>45596</v>
      </c>
      <c r="BP12" s="31"/>
      <c r="BQ12" s="31"/>
      <c r="BR12" s="31"/>
      <c r="BS12" s="31"/>
      <c r="BT12" s="31">
        <v>45657</v>
      </c>
      <c r="BU12" s="31"/>
      <c r="BV12" s="31"/>
      <c r="BW12" s="31"/>
      <c r="BX12" s="31"/>
    </row>
    <row r="13" spans="1:86" s="1" customFormat="1" ht="216.75" customHeight="1" x14ac:dyDescent="0.25">
      <c r="A13" s="209" t="s">
        <v>153</v>
      </c>
      <c r="B13" s="201" t="s">
        <v>99</v>
      </c>
      <c r="C13" s="201" t="s">
        <v>55</v>
      </c>
      <c r="D13" s="201" t="s">
        <v>76</v>
      </c>
      <c r="E13" s="201" t="s">
        <v>34</v>
      </c>
      <c r="F13" s="212" t="s">
        <v>280</v>
      </c>
      <c r="G13" s="202" t="s">
        <v>263</v>
      </c>
      <c r="H13" s="202" t="s">
        <v>282</v>
      </c>
      <c r="I13" s="212" t="s">
        <v>283</v>
      </c>
      <c r="J13" s="201" t="s">
        <v>32</v>
      </c>
      <c r="K13" s="201">
        <v>0</v>
      </c>
      <c r="L13" s="208">
        <f>IF(J13="Diaria",+(K13/360),IF(J13="Mensual",+(K13/12),IF(J13="Bimestral",+(K13/6),IF(J13="Trimestral",+(K13/4),IF(J13="Semestral",+(K13/2),IF(J13="Anual",+(K13/1),""))))))</f>
        <v>0</v>
      </c>
      <c r="M13" s="201" t="s">
        <v>70</v>
      </c>
      <c r="N13" s="201">
        <f t="shared" ref="N13" si="11">IF(M13="Menor al 1% del patrimonio de la Lotería de Bogotá",20%,IF(M13="Entre el 1% y el 3% del patrimonio de la Lotería de Bogotá",40%,IF(M13="Entre el 3% y el 6% del patrimonio de la Lotería de Bogotá",60%,IF(M13="Entre el 6% y el 10% del patrimonio de la Lotería de Bogotá",80%,IF(M13="Mayor al 10% del patrimonio de la Lotería de Bogotá",100%,IF(M13="NA",0%,""))))))</f>
        <v>0</v>
      </c>
      <c r="O13" s="201" t="s">
        <v>30</v>
      </c>
      <c r="P13" s="201">
        <f t="shared" ref="P13" si="12">IF(O13="El riesgo afecta la imagen de algún área de la organización",20%,IF(O13="El riesgo afecta la imagen de la entidad internamente, de conocimiento general nivel interno, de junta directiva y accionistas y/o de proveedores",40%,IF(O13="El riesgo afecta la imagen de la entidad con algunos usuarios de relevancia frente al logro de los objetivos",60%,IF(O13="El riesgo afecta la imagen de la entidad con efecto publicitario sistenido a nivel de sector administrativo, nivel departamental o municipal",80%,IF(O13="El riesgo afecta la imagen de la entidad a nivel nacional, con efecto publicitario sistenido a nivel país",100%,IF(O13="NA",0%,""))))))</f>
        <v>0.2</v>
      </c>
      <c r="Q13" s="201" t="s">
        <v>70</v>
      </c>
      <c r="R13" s="201">
        <f t="shared" ref="R13" si="13">IF(Q13="Interrupción de la operación por menos de un día",20%,IF(Q13="Interrupción de la operación por un día completo",40%,IF(Q13="Interrupción de la operación mayor a 1 día y menor a 2 días",60%,IF(Q13="Interrupción de la operación por dos días completos",80%,IF(Q13="Interrupción de la operación por más de dos días",100%,IF(Q13="NA",0%,""))))))</f>
        <v>0</v>
      </c>
      <c r="S13" s="197" t="s">
        <v>70</v>
      </c>
      <c r="T13" s="197" t="s">
        <v>58</v>
      </c>
      <c r="U13" s="197">
        <f t="shared" ref="U13" si="14">+MAX(N13,P13,R13)</f>
        <v>0.2</v>
      </c>
      <c r="V13" s="200" t="str">
        <f>IF(L13&lt;=20%,"Muy baja",IF(L13&lt;=40%,"Baja",IF(L13&lt;=60%,"Media",IF(L13&lt;=80%,"Alta",IF(L13&lt;=100%,"Muy alta",IF(L13&gt;=100%,"Muy alta",""))))))</f>
        <v>Muy baja</v>
      </c>
      <c r="W13" s="205">
        <f>+IFERROR(VLOOKUP(V13,[5]Fórmula!$F$1:$G$6,2,FALSE),"")</f>
        <v>0.2</v>
      </c>
      <c r="X13" s="200" t="str">
        <f>IF(U13=20%,"Leve",IF(U13=40%,"Menor",IF(U13=60%,"Moderado",IF(U13=80%,"Mayor",IF(U13=100%,"Catastrófico","")))))</f>
        <v>Leve</v>
      </c>
      <c r="Y13" s="205">
        <f>+IFERROR(VLOOKUP(X13,[5]Fórmula!$H$1:$I$6,2,FALSE),"")</f>
        <v>0.2</v>
      </c>
      <c r="Z13" s="206" t="str">
        <f>+IFERROR(VLOOKUP(V13&amp;X13,[5]Fórmula!$C$2:$D$26,2,FALSE),"")</f>
        <v>Bajo</v>
      </c>
      <c r="AA13" s="199">
        <f>IF(Z13="Bajo",25%,IF(Z13="Moderado",50%,IF(Z13="Alto",75%,IF(Z13="Extremo",100%,""))))</f>
        <v>0.25</v>
      </c>
      <c r="AB13" s="199"/>
      <c r="AC13" s="266" t="s">
        <v>550</v>
      </c>
      <c r="AD13" s="42" t="s">
        <v>54</v>
      </c>
      <c r="AE13" s="28">
        <f t="shared" si="8"/>
        <v>0.25</v>
      </c>
      <c r="AF13" s="211" t="s">
        <v>161</v>
      </c>
      <c r="AG13" s="28">
        <f t="shared" si="9"/>
        <v>0.15</v>
      </c>
      <c r="AH13" s="28">
        <f t="shared" si="10"/>
        <v>0.4</v>
      </c>
      <c r="AI13" s="201" t="s">
        <v>39</v>
      </c>
      <c r="AJ13" s="42"/>
      <c r="AK13" s="211">
        <f>+AH13*AA13</f>
        <v>0.1</v>
      </c>
      <c r="AL13" s="29">
        <f>+AA13-AK13</f>
        <v>0.15</v>
      </c>
      <c r="AM13" s="206" t="str">
        <f>+IF(C13="Corrupción","Moderado",IF(#REF!&lt;=25%,"Bajo",IF(#REF!&lt;=50%,"Moderado",IF(#REF!&lt;=75%,"Alto",IF(#REF!&gt;75%,"Extremo","")))))</f>
        <v>Moderado</v>
      </c>
      <c r="AN13" s="207" t="s">
        <v>56</v>
      </c>
      <c r="AO13" s="93">
        <v>1</v>
      </c>
      <c r="AP13" s="57" t="s">
        <v>286</v>
      </c>
      <c r="AQ13" s="202" t="s">
        <v>501</v>
      </c>
      <c r="AR13" s="203">
        <v>45536</v>
      </c>
      <c r="AS13" s="203">
        <v>45656</v>
      </c>
      <c r="AT13" s="41" t="s">
        <v>543</v>
      </c>
      <c r="AU13" s="31">
        <v>45351</v>
      </c>
      <c r="AV13" s="31"/>
      <c r="AW13" s="31"/>
      <c r="AX13" s="31"/>
      <c r="AY13" s="31"/>
      <c r="AZ13" s="31">
        <v>45412</v>
      </c>
      <c r="BA13" s="31"/>
      <c r="BB13" s="31"/>
      <c r="BC13" s="31"/>
      <c r="BD13" s="31"/>
      <c r="BE13" s="31">
        <v>45473</v>
      </c>
      <c r="BF13" s="31"/>
      <c r="BG13" s="31"/>
      <c r="BH13" s="31"/>
      <c r="BI13" s="31"/>
      <c r="BJ13" s="31">
        <v>45535</v>
      </c>
      <c r="BK13" s="31"/>
      <c r="BL13" s="31"/>
      <c r="BM13" s="31"/>
      <c r="BN13" s="31"/>
      <c r="BO13" s="31">
        <v>45596</v>
      </c>
      <c r="BP13" s="31"/>
      <c r="BQ13" s="31"/>
      <c r="BR13" s="31"/>
      <c r="BS13" s="31"/>
      <c r="BT13" s="31">
        <v>45657</v>
      </c>
      <c r="BU13" s="31"/>
      <c r="BV13" s="31"/>
      <c r="BW13" s="31"/>
      <c r="BX13" s="31"/>
    </row>
    <row r="14" spans="1:86" s="1" customFormat="1" ht="120.75" customHeight="1" x14ac:dyDescent="0.25">
      <c r="A14" s="413" t="s">
        <v>153</v>
      </c>
      <c r="B14" s="323" t="s">
        <v>103</v>
      </c>
      <c r="C14" s="323" t="s">
        <v>55</v>
      </c>
      <c r="D14" s="323" t="s">
        <v>76</v>
      </c>
      <c r="E14" s="323" t="s">
        <v>77</v>
      </c>
      <c r="F14" s="409" t="s">
        <v>289</v>
      </c>
      <c r="G14" s="415" t="s">
        <v>281</v>
      </c>
      <c r="H14" s="323" t="s">
        <v>291</v>
      </c>
      <c r="I14" s="409" t="s">
        <v>292</v>
      </c>
      <c r="J14" s="323" t="s">
        <v>48</v>
      </c>
      <c r="K14" s="323">
        <v>0</v>
      </c>
      <c r="L14" s="414">
        <f>IF(J14="Diaria",+(K14/360),IF(J14="Semanal",+(K14/52),IF(J14="Mensual",+(K14/12),IF(J14="Bimestral",+(K14/6),IF(J14="Trimestral",+(K14/4),IF(J14="Semestral",+(K14/2),IF(J14="Anual",+(K14/1),"")))))))</f>
        <v>0</v>
      </c>
      <c r="M14" s="323" t="s">
        <v>45</v>
      </c>
      <c r="N14" s="323">
        <f>IF(M14="Menor al 1% del patrimonio de la Lotería de Bogotá",20%,IF(M14="Entre el 1% y el 3% del patrimonio de la Lotería de Bogotá",40%,IF(M14="Entre el 3% y el 6% del patrimonio de la Lotería de Bogotá",60%,IF(M14="Entre el 6% y el 10% del patrimonio de la Lotería de Bogotá",80%,IF(M14="Mayor al 10% del patrimonio de la Lotería de Bogotá",100%,IF(M14="NA",0%,""))))))</f>
        <v>0.4</v>
      </c>
      <c r="O14" s="323" t="s">
        <v>46</v>
      </c>
      <c r="P14" s="323">
        <f>IF(O14="El riesgo afecta la imagen de algún área de la organización",20%,IF(O14="El riesgo afecta la imagen de la entidad internamente, de conocimiento general nivel interno, de junta directiva y accionistas y/o de proveedores",40%,IF(O14="El riesgo afecta la imagen de la entidad con algunos usuarios de relevancia frente al logro de los objetivos",60%,IF(O14="El riesgo afecta la imagen de la entidad con efecto publicitario sistenido a nivel de sector administrativo, nivel departamental o municipal",80%,IF(O14="El riesgo afecta la imagen de la entidad a nivel nacional, con efecto publicitario sistenido a nivel país",100%,IF(O14="NA",0%,""))))))</f>
        <v>0.4</v>
      </c>
      <c r="Q14" s="323" t="s">
        <v>70</v>
      </c>
      <c r="R14" s="323">
        <f>IF(Q14="Interrupción de la operación por menos de un día",20%,IF(Q14="Interrupción de la operación por un día completo",40%,IF(Q14="Interrupción de la operación mayor a 1 día y menor a 2 días",60%,IF(Q14="Interrupción de la operación por dos días completos",80%,IF(Q14="Interrupción de la operación por más de dos días",100%,IF(Q14="NA",0%,""))))))</f>
        <v>0</v>
      </c>
      <c r="S14" s="416" t="s">
        <v>57</v>
      </c>
      <c r="T14" s="416" t="s">
        <v>27</v>
      </c>
      <c r="U14" s="318">
        <f>+MAX(N14,P14,R14)</f>
        <v>0.4</v>
      </c>
      <c r="V14" s="419" t="str">
        <f>IF(L14&lt;=20%,"Muy baja",IF(L14&lt;=40%,"Baja",IF(L14&lt;=60%,"Media",IF(L14&lt;=80%,"Alta",IF(L14&lt;=100%,"Muy alta",IF(L14&gt;=100%,"Muy alta",""))))))</f>
        <v>Muy baja</v>
      </c>
      <c r="W14" s="420">
        <f>+IFERROR(VLOOKUP(V14,[6]Fórmula!$F$1:$G$6,2,FALSE),"")</f>
        <v>0.2</v>
      </c>
      <c r="X14" s="421" t="s">
        <v>53</v>
      </c>
      <c r="Y14" s="423">
        <f>+IFERROR(VLOOKUP(X14,[6]Fórmula!$H$1:$I$6,2,FALSE),"")</f>
        <v>0.6</v>
      </c>
      <c r="Z14" s="417" t="str">
        <f>+IFERROR(VLOOKUP(V14&amp;X14,[6]Fórmula!$C$2:$D$26,2,FALSE),"")</f>
        <v>Moderado</v>
      </c>
      <c r="AA14" s="315">
        <f>IF(Z14="Bajo",25%,IF(Z14="Moderado",50%,IF(Z14="Alto",75%,IF(Z14="Extremo",100%,""))))</f>
        <v>0.5</v>
      </c>
      <c r="AB14" s="422" t="s">
        <v>293</v>
      </c>
      <c r="AC14" s="36" t="s">
        <v>530</v>
      </c>
      <c r="AD14" s="36" t="s">
        <v>54</v>
      </c>
      <c r="AE14" s="154">
        <f t="shared" si="8"/>
        <v>0.25</v>
      </c>
      <c r="AF14" s="228" t="s">
        <v>161</v>
      </c>
      <c r="AG14" s="154">
        <f t="shared" si="9"/>
        <v>0.15</v>
      </c>
      <c r="AH14" s="154">
        <f t="shared" si="10"/>
        <v>0.4</v>
      </c>
      <c r="AI14" s="214" t="s">
        <v>23</v>
      </c>
      <c r="AJ14" s="228" t="s">
        <v>297</v>
      </c>
      <c r="AK14" s="152">
        <f>+AA14*AH14</f>
        <v>0.2</v>
      </c>
      <c r="AL14" s="153">
        <f>+AA14-AK14</f>
        <v>0.3</v>
      </c>
      <c r="AM14" s="417" t="str">
        <f>+IF(C14="Corrupción","Moderado",IF(AL16&lt;=25%,"Bajo",IF(AL16&lt;=50%,"Moderado",IF(AL16&lt;=75%,"Alto",IF(AL16&gt;75%,"Extremo","")))))</f>
        <v>Moderado</v>
      </c>
      <c r="AN14" s="418" t="s">
        <v>56</v>
      </c>
      <c r="AO14" s="151">
        <v>1</v>
      </c>
      <c r="AP14" s="37" t="s">
        <v>301</v>
      </c>
      <c r="AQ14" s="214" t="s">
        <v>302</v>
      </c>
      <c r="AR14" s="185">
        <v>45292</v>
      </c>
      <c r="AS14" s="185">
        <v>45657</v>
      </c>
      <c r="AT14" s="250" t="s">
        <v>303</v>
      </c>
      <c r="AU14" s="31">
        <v>45351</v>
      </c>
      <c r="AV14" s="31"/>
      <c r="AW14" s="31"/>
      <c r="AX14" s="31"/>
      <c r="AY14" s="31"/>
      <c r="AZ14" s="31">
        <v>45412</v>
      </c>
      <c r="BA14" s="31"/>
      <c r="BB14" s="31"/>
      <c r="BC14" s="31"/>
      <c r="BD14" s="31"/>
      <c r="BE14" s="31">
        <v>45473</v>
      </c>
      <c r="BF14" s="31"/>
      <c r="BG14" s="31"/>
      <c r="BH14" s="31"/>
      <c r="BI14" s="31"/>
      <c r="BJ14" s="31">
        <v>45535</v>
      </c>
      <c r="BK14" s="31"/>
      <c r="BL14" s="31"/>
      <c r="BM14" s="31"/>
      <c r="BN14" s="31"/>
      <c r="BO14" s="31">
        <v>45596</v>
      </c>
      <c r="BP14" s="31"/>
      <c r="BQ14" s="31"/>
      <c r="BR14" s="31"/>
      <c r="BS14" s="31"/>
      <c r="BT14" s="31">
        <v>45657</v>
      </c>
      <c r="BU14" s="31"/>
      <c r="BV14" s="31"/>
      <c r="BW14" s="31"/>
      <c r="BX14" s="31"/>
    </row>
    <row r="15" spans="1:86" s="1" customFormat="1" ht="216.75" customHeight="1" x14ac:dyDescent="0.25">
      <c r="A15" s="413"/>
      <c r="B15" s="323"/>
      <c r="C15" s="323"/>
      <c r="D15" s="323"/>
      <c r="E15" s="323"/>
      <c r="F15" s="409"/>
      <c r="G15" s="415"/>
      <c r="H15" s="323"/>
      <c r="I15" s="409"/>
      <c r="J15" s="323"/>
      <c r="K15" s="323"/>
      <c r="L15" s="414"/>
      <c r="M15" s="323"/>
      <c r="N15" s="323"/>
      <c r="O15" s="323"/>
      <c r="P15" s="323"/>
      <c r="Q15" s="323"/>
      <c r="R15" s="323"/>
      <c r="S15" s="416"/>
      <c r="T15" s="416"/>
      <c r="U15" s="318"/>
      <c r="V15" s="419"/>
      <c r="W15" s="420"/>
      <c r="X15" s="421"/>
      <c r="Y15" s="423"/>
      <c r="Z15" s="417"/>
      <c r="AA15" s="315"/>
      <c r="AB15" s="422"/>
      <c r="AC15" s="36" t="s">
        <v>529</v>
      </c>
      <c r="AD15" s="36" t="s">
        <v>54</v>
      </c>
      <c r="AE15" s="154">
        <f t="shared" si="8"/>
        <v>0.25</v>
      </c>
      <c r="AF15" s="228" t="s">
        <v>161</v>
      </c>
      <c r="AG15" s="154">
        <f t="shared" si="9"/>
        <v>0.15</v>
      </c>
      <c r="AH15" s="154">
        <f t="shared" si="10"/>
        <v>0.4</v>
      </c>
      <c r="AI15" s="214" t="s">
        <v>23</v>
      </c>
      <c r="AJ15" s="228" t="s">
        <v>313</v>
      </c>
      <c r="AK15" s="152">
        <f>+AL14*AH15</f>
        <v>0.12</v>
      </c>
      <c r="AL15" s="153">
        <f>+AL14-AK15</f>
        <v>0.18</v>
      </c>
      <c r="AM15" s="417"/>
      <c r="AN15" s="418"/>
      <c r="AO15" s="98">
        <v>2</v>
      </c>
      <c r="AP15" s="59" t="s">
        <v>316</v>
      </c>
      <c r="AQ15" s="250" t="s">
        <v>317</v>
      </c>
      <c r="AR15" s="185">
        <v>45292</v>
      </c>
      <c r="AS15" s="185">
        <v>45657</v>
      </c>
      <c r="AT15" s="250" t="s">
        <v>502</v>
      </c>
      <c r="AU15" s="31">
        <v>45351</v>
      </c>
      <c r="AV15" s="31"/>
      <c r="AW15" s="31"/>
      <c r="AX15" s="31"/>
      <c r="AY15" s="31"/>
      <c r="AZ15" s="31">
        <v>45412</v>
      </c>
      <c r="BA15" s="31"/>
      <c r="BB15" s="31"/>
      <c r="BC15" s="31"/>
      <c r="BD15" s="31"/>
      <c r="BE15" s="31">
        <v>45473</v>
      </c>
      <c r="BF15" s="31"/>
      <c r="BG15" s="31"/>
      <c r="BH15" s="31"/>
      <c r="BI15" s="31"/>
      <c r="BJ15" s="31">
        <v>45535</v>
      </c>
      <c r="BK15" s="31"/>
      <c r="BL15" s="31"/>
      <c r="BM15" s="31"/>
      <c r="BN15" s="31"/>
      <c r="BO15" s="31">
        <v>45596</v>
      </c>
      <c r="BP15" s="31"/>
      <c r="BQ15" s="31"/>
      <c r="BR15" s="31"/>
      <c r="BS15" s="31"/>
      <c r="BT15" s="31">
        <v>45657</v>
      </c>
      <c r="BU15" s="31"/>
      <c r="BV15" s="31"/>
      <c r="BW15" s="31"/>
      <c r="BX15" s="31"/>
    </row>
    <row r="16" spans="1:86" s="1" customFormat="1" ht="145.5" customHeight="1" x14ac:dyDescent="0.25">
      <c r="A16" s="413"/>
      <c r="B16" s="323"/>
      <c r="C16" s="323"/>
      <c r="D16" s="323"/>
      <c r="E16" s="323"/>
      <c r="F16" s="409"/>
      <c r="G16" s="415"/>
      <c r="H16" s="323"/>
      <c r="I16" s="409"/>
      <c r="J16" s="323"/>
      <c r="K16" s="323"/>
      <c r="L16" s="414"/>
      <c r="M16" s="323"/>
      <c r="N16" s="323"/>
      <c r="O16" s="323"/>
      <c r="P16" s="323"/>
      <c r="Q16" s="323"/>
      <c r="R16" s="323"/>
      <c r="S16" s="416"/>
      <c r="T16" s="416"/>
      <c r="U16" s="318"/>
      <c r="V16" s="419"/>
      <c r="W16" s="420"/>
      <c r="X16" s="421"/>
      <c r="Y16" s="423"/>
      <c r="Z16" s="417"/>
      <c r="AA16" s="315"/>
      <c r="AB16" s="422"/>
      <c r="AC16" s="36" t="s">
        <v>528</v>
      </c>
      <c r="AD16" s="36" t="s">
        <v>54</v>
      </c>
      <c r="AE16" s="154">
        <f t="shared" si="8"/>
        <v>0.25</v>
      </c>
      <c r="AF16" s="228" t="s">
        <v>161</v>
      </c>
      <c r="AG16" s="154">
        <f t="shared" si="9"/>
        <v>0.15</v>
      </c>
      <c r="AH16" s="154">
        <f t="shared" si="10"/>
        <v>0.4</v>
      </c>
      <c r="AI16" s="214" t="s">
        <v>23</v>
      </c>
      <c r="AJ16" s="228" t="s">
        <v>313</v>
      </c>
      <c r="AK16" s="152">
        <f>+AL15*AH16</f>
        <v>7.1999999999999995E-2</v>
      </c>
      <c r="AL16" s="153">
        <f>+AL15-AK16</f>
        <v>0.108</v>
      </c>
      <c r="AM16" s="417"/>
      <c r="AN16" s="418"/>
      <c r="AO16" s="98">
        <v>3</v>
      </c>
      <c r="AP16" s="59" t="s">
        <v>329</v>
      </c>
      <c r="AQ16" s="250" t="s">
        <v>330</v>
      </c>
      <c r="AR16" s="185">
        <v>45292</v>
      </c>
      <c r="AS16" s="185">
        <v>45657</v>
      </c>
      <c r="AT16" s="250" t="s">
        <v>331</v>
      </c>
      <c r="AU16" s="31">
        <v>45351</v>
      </c>
      <c r="AV16" s="31"/>
      <c r="AW16" s="31"/>
      <c r="AX16" s="31"/>
      <c r="AY16" s="31"/>
      <c r="AZ16" s="31">
        <v>45412</v>
      </c>
      <c r="BA16" s="31"/>
      <c r="BB16" s="31"/>
      <c r="BC16" s="31"/>
      <c r="BD16" s="31"/>
      <c r="BE16" s="31">
        <v>45473</v>
      </c>
      <c r="BF16" s="31"/>
      <c r="BG16" s="31"/>
      <c r="BH16" s="31"/>
      <c r="BI16" s="31"/>
      <c r="BJ16" s="31">
        <v>45535</v>
      </c>
      <c r="BK16" s="31"/>
      <c r="BL16" s="31"/>
      <c r="BM16" s="31"/>
      <c r="BN16" s="31"/>
      <c r="BO16" s="31">
        <v>45596</v>
      </c>
      <c r="BP16" s="31"/>
      <c r="BQ16" s="31"/>
      <c r="BR16" s="31"/>
      <c r="BS16" s="31"/>
      <c r="BT16" s="31">
        <v>45657</v>
      </c>
      <c r="BU16" s="31"/>
      <c r="BV16" s="31"/>
      <c r="BW16" s="31"/>
      <c r="BX16" s="31"/>
    </row>
    <row r="17" spans="1:82" s="1" customFormat="1" ht="171" customHeight="1" x14ac:dyDescent="0.25">
      <c r="A17" s="447" t="s">
        <v>153</v>
      </c>
      <c r="B17" s="424" t="s">
        <v>91</v>
      </c>
      <c r="C17" s="424" t="s">
        <v>55</v>
      </c>
      <c r="D17" s="424" t="s">
        <v>76</v>
      </c>
      <c r="E17" s="424" t="s">
        <v>77</v>
      </c>
      <c r="F17" s="430" t="s">
        <v>547</v>
      </c>
      <c r="G17" s="430" t="s">
        <v>290</v>
      </c>
      <c r="H17" s="424" t="s">
        <v>340</v>
      </c>
      <c r="I17" s="430" t="s">
        <v>341</v>
      </c>
      <c r="J17" s="424" t="s">
        <v>86</v>
      </c>
      <c r="K17" s="424">
        <v>0</v>
      </c>
      <c r="L17" s="427">
        <f>IF(J17="Diaria",+(K17/360),IF(J17="Mensual",+(K17/12),IF(J17="Bimestral",+(K17/6),IF(J17="Trimestral",+(K17/4),IF(J17="Semestral",+(K17/2),IF(J17="Anual",+(K17/1),""))))))</f>
        <v>0</v>
      </c>
      <c r="M17" s="424" t="s">
        <v>29</v>
      </c>
      <c r="N17" s="333">
        <f>IF(M17="Menor al 1% del patrimonio de la Lotería de Bogotá",20%,IF(M17="Entre el 1% y el 3% del patrimonio de la Lotería de Bogotá",40%,IF(M17="Entre el 3% y el 6% del patrimonio de la Lotería de Bogotá",60%,IF(M17="Entre el 6% y el 10% del patrimonio de la Lotería de Bogotá",80%,IF(M17="Mayor al 10% del patrimonio de la Lotería de Bogotá",100%,IF(M17="NA",0%,""))))))</f>
        <v>0.2</v>
      </c>
      <c r="O17" s="424" t="s">
        <v>70</v>
      </c>
      <c r="P17" s="333">
        <f>IF(O17="El riesgo afecta la imagen de algún área de la organización",20%,IF(O17="El riesgo afecta la imagen de la entidad internamente, de conocimiento general nivel interno, de junta directiva y accionistas y/o de proveedores",40%,IF(O17="El riesgo afecta la imagen de la entidad con algunos usuarios de relevancia frente al logro de los objetivos",60%,IF(O17="El riesgo afecta la imagen de la entidad con efecto publicitario sistenido a nivel de sector administrativo, nivel departamental o municipal",80%,IF(O17="El riesgo afecta la imagen de la entidad a nivel nacional, con efecto publicitario sistenido a nivel país",100%,IF(O17="NA",0%,""))))))</f>
        <v>0</v>
      </c>
      <c r="Q17" s="424" t="s">
        <v>70</v>
      </c>
      <c r="R17" s="333">
        <f>IF(Q17="Interrupción de la operación por menos de un día",20%,IF(Q17="Interrupción de la operación por un día completo",40%,IF(Q17="Interrupción de la operación mayor a 1 día y menor a 2 días",60%,IF(Q17="Interrupción de la operación por dos días completos",80%,IF(Q17="Interrupción de la operación por más de dos días",100%,IF(Q17="NA",0%,""))))))</f>
        <v>0</v>
      </c>
      <c r="S17" s="440" t="s">
        <v>90</v>
      </c>
      <c r="T17" s="440" t="s">
        <v>43</v>
      </c>
      <c r="U17" s="434">
        <f>+MAX(N17,P17,R17)</f>
        <v>0.2</v>
      </c>
      <c r="V17" s="401" t="str">
        <f>IF(L17&lt;=20%,"Muy baja",IF(L17&lt;=40%,"Baja",IF(L17&lt;=60%,"Media",IF(L17&lt;=80%,"Alta",IF(L17&lt;=100%,"Muy alta",IF(L17&gt;=100%,"Muy alta",""))))))</f>
        <v>Muy baja</v>
      </c>
      <c r="W17" s="326">
        <f>+IFERROR(VLOOKUP(V17,Fórmula!$F$1:$G$6,2,FALSE),"")</f>
        <v>0.2</v>
      </c>
      <c r="X17" s="402" t="s">
        <v>53</v>
      </c>
      <c r="Y17" s="315">
        <f>+IFERROR(VLOOKUP(X17,Fórmula!$H$1:$I$6,2,FALSE),"")</f>
        <v>0.6</v>
      </c>
      <c r="Z17" s="402" t="s">
        <v>53</v>
      </c>
      <c r="AA17" s="396">
        <f>IF(Z17="Bajo",25%,IF(Z17="Moderado",50%,IF(Z17="Alto",75%,IF(Z17="Extremo",100%,""))))</f>
        <v>0.5</v>
      </c>
      <c r="AB17" s="427" t="s">
        <v>342</v>
      </c>
      <c r="AC17" s="267" t="s">
        <v>548</v>
      </c>
      <c r="AD17" s="259" t="s">
        <v>54</v>
      </c>
      <c r="AE17" s="269">
        <f t="shared" si="8"/>
        <v>0.25</v>
      </c>
      <c r="AF17" s="196" t="s">
        <v>161</v>
      </c>
      <c r="AG17" s="269">
        <f t="shared" si="9"/>
        <v>0.15</v>
      </c>
      <c r="AH17" s="269">
        <f t="shared" si="10"/>
        <v>0.4</v>
      </c>
      <c r="AI17" s="204" t="s">
        <v>23</v>
      </c>
      <c r="AJ17" s="196" t="s">
        <v>346</v>
      </c>
      <c r="AK17" s="196" t="s">
        <v>24</v>
      </c>
      <c r="AL17" s="196" t="s">
        <v>86</v>
      </c>
      <c r="AM17" s="196" t="s">
        <v>347</v>
      </c>
      <c r="AN17" s="196" t="s">
        <v>168</v>
      </c>
      <c r="AO17" s="196" t="s">
        <v>348</v>
      </c>
      <c r="AP17" s="196" t="s">
        <v>170</v>
      </c>
      <c r="AQ17" s="196">
        <f>+AH17*AA17</f>
        <v>0.2</v>
      </c>
      <c r="AR17" s="270">
        <f>+AA17-AQ17</f>
        <v>0.3</v>
      </c>
      <c r="AS17" s="402" t="str">
        <f>+IF(C17="Corrupción","Moderado",IF(AR22&lt;=25%,"Bajo",IF(AR22&lt;=50%,"Moderado",IF(AR22&lt;=75%,"Alto",IF(AR22&gt;75%,"Extremo","")))))</f>
        <v>Moderado</v>
      </c>
      <c r="AT17" s="444" t="s">
        <v>56</v>
      </c>
      <c r="AU17" s="271">
        <v>1</v>
      </c>
      <c r="AV17" s="272" t="s">
        <v>349</v>
      </c>
      <c r="AW17" s="273" t="s">
        <v>350</v>
      </c>
      <c r="AX17" s="274">
        <v>45536</v>
      </c>
      <c r="AY17" s="274">
        <v>45657</v>
      </c>
      <c r="AZ17" s="275" t="s">
        <v>351</v>
      </c>
      <c r="BA17" s="31">
        <v>45351</v>
      </c>
      <c r="BB17" s="31"/>
      <c r="BC17" s="58"/>
      <c r="BD17" s="58"/>
      <c r="BE17" s="58"/>
      <c r="BF17" s="31">
        <v>45412</v>
      </c>
      <c r="BG17" s="31"/>
      <c r="BH17" s="58"/>
      <c r="BI17" s="58"/>
      <c r="BJ17" s="58"/>
      <c r="BK17" s="31">
        <v>45473</v>
      </c>
      <c r="BL17" s="31"/>
      <c r="BM17" s="58"/>
      <c r="BN17" s="58"/>
      <c r="BO17" s="58"/>
      <c r="BP17" s="31">
        <v>45535</v>
      </c>
      <c r="BQ17" s="31"/>
      <c r="BR17" s="58"/>
      <c r="BS17" s="58"/>
      <c r="BT17" s="58"/>
      <c r="BU17" s="31">
        <v>45596</v>
      </c>
      <c r="BV17" s="31"/>
      <c r="BW17" s="58"/>
      <c r="BX17" s="58"/>
      <c r="BY17" s="58"/>
      <c r="BZ17" s="31">
        <v>45657</v>
      </c>
      <c r="CA17" s="31"/>
      <c r="CB17" s="58"/>
      <c r="CC17" s="58"/>
      <c r="CD17" s="58"/>
    </row>
    <row r="18" spans="1:82" s="1" customFormat="1" ht="125.25" customHeight="1" x14ac:dyDescent="0.25">
      <c r="A18" s="448"/>
      <c r="B18" s="425"/>
      <c r="C18" s="425"/>
      <c r="D18" s="425"/>
      <c r="E18" s="425"/>
      <c r="F18" s="431"/>
      <c r="G18" s="431"/>
      <c r="H18" s="425"/>
      <c r="I18" s="431"/>
      <c r="J18" s="425"/>
      <c r="K18" s="425"/>
      <c r="L18" s="428"/>
      <c r="M18" s="425"/>
      <c r="N18" s="333"/>
      <c r="O18" s="425"/>
      <c r="P18" s="333"/>
      <c r="Q18" s="425"/>
      <c r="R18" s="333"/>
      <c r="S18" s="441"/>
      <c r="T18" s="441"/>
      <c r="U18" s="434"/>
      <c r="V18" s="438"/>
      <c r="W18" s="326"/>
      <c r="X18" s="370"/>
      <c r="Y18" s="315"/>
      <c r="Z18" s="370"/>
      <c r="AA18" s="410"/>
      <c r="AB18" s="428"/>
      <c r="AC18" s="267" t="s">
        <v>353</v>
      </c>
      <c r="AD18" s="259" t="s">
        <v>54</v>
      </c>
      <c r="AE18" s="269">
        <f t="shared" si="8"/>
        <v>0.25</v>
      </c>
      <c r="AF18" s="196" t="s">
        <v>161</v>
      </c>
      <c r="AG18" s="269">
        <f t="shared" si="9"/>
        <v>0.15</v>
      </c>
      <c r="AH18" s="269">
        <f t="shared" si="10"/>
        <v>0.4</v>
      </c>
      <c r="AI18" s="204" t="s">
        <v>23</v>
      </c>
      <c r="AJ18" s="196" t="s">
        <v>356</v>
      </c>
      <c r="AK18" s="196" t="s">
        <v>24</v>
      </c>
      <c r="AL18" s="196" t="s">
        <v>96</v>
      </c>
      <c r="AM18" s="196" t="s">
        <v>357</v>
      </c>
      <c r="AN18" s="196" t="s">
        <v>168</v>
      </c>
      <c r="AO18" s="196" t="s">
        <v>358</v>
      </c>
      <c r="AP18" s="196" t="s">
        <v>170</v>
      </c>
      <c r="AQ18" s="196">
        <f>+AR17*AH18</f>
        <v>0.12</v>
      </c>
      <c r="AR18" s="270">
        <f>+AR17-AQ18</f>
        <v>0.18</v>
      </c>
      <c r="AS18" s="370"/>
      <c r="AT18" s="445"/>
      <c r="AU18" s="276">
        <v>2</v>
      </c>
      <c r="AV18" s="272" t="s">
        <v>359</v>
      </c>
      <c r="AW18" s="273" t="s">
        <v>360</v>
      </c>
      <c r="AX18" s="274">
        <v>45536</v>
      </c>
      <c r="AY18" s="274">
        <v>45657</v>
      </c>
      <c r="AZ18" s="275" t="s">
        <v>361</v>
      </c>
      <c r="BA18" s="31">
        <v>45351</v>
      </c>
      <c r="BB18" s="31"/>
      <c r="BC18" s="58"/>
      <c r="BD18" s="58"/>
      <c r="BE18" s="58"/>
      <c r="BF18" s="31">
        <v>45412</v>
      </c>
      <c r="BG18" s="31"/>
      <c r="BH18" s="58"/>
      <c r="BI18" s="58"/>
      <c r="BJ18" s="58"/>
      <c r="BK18" s="31">
        <v>45473</v>
      </c>
      <c r="BL18" s="31"/>
      <c r="BM18" s="58"/>
      <c r="BN18" s="58"/>
      <c r="BO18" s="58"/>
      <c r="BP18" s="31">
        <v>45535</v>
      </c>
      <c r="BQ18" s="31"/>
      <c r="BR18" s="58"/>
      <c r="BS18" s="58"/>
      <c r="BT18" s="58"/>
      <c r="BU18" s="31">
        <v>45596</v>
      </c>
      <c r="BV18" s="31"/>
      <c r="BW18" s="58"/>
      <c r="BX18" s="58"/>
      <c r="BY18" s="58"/>
      <c r="BZ18" s="31">
        <v>45657</v>
      </c>
      <c r="CA18" s="31"/>
      <c r="CB18" s="58"/>
      <c r="CC18" s="58"/>
      <c r="CD18" s="58"/>
    </row>
    <row r="19" spans="1:82" s="1" customFormat="1" ht="179.25" customHeight="1" x14ac:dyDescent="0.25">
      <c r="A19" s="448"/>
      <c r="B19" s="425"/>
      <c r="C19" s="425"/>
      <c r="D19" s="425"/>
      <c r="E19" s="425"/>
      <c r="F19" s="431"/>
      <c r="G19" s="431"/>
      <c r="H19" s="425"/>
      <c r="I19" s="431"/>
      <c r="J19" s="425"/>
      <c r="K19" s="425"/>
      <c r="L19" s="428"/>
      <c r="M19" s="425"/>
      <c r="N19" s="333"/>
      <c r="O19" s="425"/>
      <c r="P19" s="333"/>
      <c r="Q19" s="425"/>
      <c r="R19" s="333"/>
      <c r="S19" s="441"/>
      <c r="T19" s="441"/>
      <c r="U19" s="434"/>
      <c r="V19" s="438"/>
      <c r="W19" s="326"/>
      <c r="X19" s="370"/>
      <c r="Y19" s="315"/>
      <c r="Z19" s="370"/>
      <c r="AA19" s="410"/>
      <c r="AB19" s="428"/>
      <c r="AC19" s="267" t="s">
        <v>362</v>
      </c>
      <c r="AD19" s="259" t="s">
        <v>54</v>
      </c>
      <c r="AE19" s="269">
        <f t="shared" si="8"/>
        <v>0.25</v>
      </c>
      <c r="AF19" s="196" t="s">
        <v>161</v>
      </c>
      <c r="AG19" s="269">
        <f t="shared" si="9"/>
        <v>0.15</v>
      </c>
      <c r="AH19" s="269">
        <f t="shared" si="10"/>
        <v>0.4</v>
      </c>
      <c r="AI19" s="204" t="s">
        <v>23</v>
      </c>
      <c r="AJ19" s="196" t="s">
        <v>365</v>
      </c>
      <c r="AK19" s="196" t="s">
        <v>40</v>
      </c>
      <c r="AL19" s="196" t="s">
        <v>366</v>
      </c>
      <c r="AM19" s="196" t="s">
        <v>367</v>
      </c>
      <c r="AN19" s="196" t="s">
        <v>168</v>
      </c>
      <c r="AO19" s="196" t="s">
        <v>358</v>
      </c>
      <c r="AP19" s="196" t="s">
        <v>170</v>
      </c>
      <c r="AQ19" s="196">
        <f>+AR18*AH19</f>
        <v>7.1999999999999995E-2</v>
      </c>
      <c r="AR19" s="270">
        <f>+AR18-AQ19</f>
        <v>0.108</v>
      </c>
      <c r="AS19" s="370"/>
      <c r="AT19" s="445"/>
      <c r="AU19" s="276">
        <v>3</v>
      </c>
      <c r="AV19" s="30"/>
      <c r="AW19" s="196" t="s">
        <v>358</v>
      </c>
      <c r="AX19" s="274">
        <v>45292</v>
      </c>
      <c r="AY19" s="274">
        <v>45657</v>
      </c>
      <c r="AZ19" s="204"/>
      <c r="BA19" s="31">
        <v>45351</v>
      </c>
      <c r="BB19" s="31"/>
      <c r="BC19" s="54"/>
      <c r="BD19" s="54"/>
      <c r="BE19" s="54"/>
      <c r="BF19" s="31">
        <v>45412</v>
      </c>
      <c r="BG19" s="31"/>
      <c r="BH19" s="54"/>
      <c r="BI19" s="54"/>
      <c r="BJ19" s="54"/>
      <c r="BK19" s="31">
        <v>45473</v>
      </c>
      <c r="BL19" s="31"/>
      <c r="BM19" s="54"/>
      <c r="BN19" s="54"/>
      <c r="BO19" s="54"/>
      <c r="BP19" s="31">
        <v>45535</v>
      </c>
      <c r="BQ19" s="31"/>
      <c r="BR19" s="54"/>
      <c r="BS19" s="54"/>
      <c r="BT19" s="54"/>
      <c r="BU19" s="31">
        <v>45596</v>
      </c>
      <c r="BV19" s="31"/>
      <c r="BW19" s="54"/>
      <c r="BX19" s="54"/>
      <c r="BY19" s="54"/>
      <c r="BZ19" s="31">
        <v>45657</v>
      </c>
      <c r="CA19" s="31"/>
      <c r="CB19" s="54"/>
      <c r="CC19" s="54"/>
      <c r="CD19" s="54"/>
    </row>
    <row r="20" spans="1:82" s="1" customFormat="1" ht="157.5" customHeight="1" x14ac:dyDescent="0.25">
      <c r="A20" s="448"/>
      <c r="B20" s="425"/>
      <c r="C20" s="425"/>
      <c r="D20" s="425"/>
      <c r="E20" s="425"/>
      <c r="F20" s="431"/>
      <c r="G20" s="431"/>
      <c r="H20" s="425"/>
      <c r="I20" s="431"/>
      <c r="J20" s="425"/>
      <c r="K20" s="425"/>
      <c r="L20" s="428"/>
      <c r="M20" s="425"/>
      <c r="N20" s="333"/>
      <c r="O20" s="425"/>
      <c r="P20" s="333"/>
      <c r="Q20" s="425"/>
      <c r="R20" s="333"/>
      <c r="S20" s="441"/>
      <c r="T20" s="441"/>
      <c r="U20" s="434"/>
      <c r="V20" s="438"/>
      <c r="W20" s="326"/>
      <c r="X20" s="370"/>
      <c r="Y20" s="315"/>
      <c r="Z20" s="370"/>
      <c r="AA20" s="410"/>
      <c r="AB20" s="428"/>
      <c r="AC20" s="267" t="s">
        <v>555</v>
      </c>
      <c r="AD20" s="259" t="s">
        <v>54</v>
      </c>
      <c r="AE20" s="269">
        <f t="shared" si="8"/>
        <v>0.25</v>
      </c>
      <c r="AF20" s="196" t="s">
        <v>161</v>
      </c>
      <c r="AG20" s="269">
        <f t="shared" si="9"/>
        <v>0.15</v>
      </c>
      <c r="AH20" s="269">
        <f t="shared" si="10"/>
        <v>0.4</v>
      </c>
      <c r="AI20" s="204" t="s">
        <v>23</v>
      </c>
      <c r="AJ20" s="196" t="s">
        <v>556</v>
      </c>
      <c r="AK20" s="196" t="s">
        <v>24</v>
      </c>
      <c r="AL20" s="196" t="s">
        <v>372</v>
      </c>
      <c r="AM20" s="196" t="s">
        <v>373</v>
      </c>
      <c r="AN20" s="196" t="s">
        <v>168</v>
      </c>
      <c r="AO20" s="196" t="s">
        <v>374</v>
      </c>
      <c r="AP20" s="196" t="s">
        <v>170</v>
      </c>
      <c r="AQ20" s="196">
        <f>+AR19*AH20</f>
        <v>4.3200000000000002E-2</v>
      </c>
      <c r="AR20" s="270">
        <f>+AR19-AQ20</f>
        <v>6.4799999999999996E-2</v>
      </c>
      <c r="AS20" s="370"/>
      <c r="AT20" s="445"/>
      <c r="AU20" s="276">
        <v>4</v>
      </c>
      <c r="AV20" s="30"/>
      <c r="AW20" s="196" t="s">
        <v>374</v>
      </c>
      <c r="AX20" s="274">
        <v>45292</v>
      </c>
      <c r="AY20" s="274">
        <v>45657</v>
      </c>
      <c r="AZ20" s="204"/>
      <c r="BA20" s="31">
        <v>45351</v>
      </c>
      <c r="BB20" s="31"/>
      <c r="BC20" s="31"/>
      <c r="BD20" s="31"/>
      <c r="BE20" s="31"/>
      <c r="BF20" s="31">
        <v>45412</v>
      </c>
      <c r="BG20" s="31"/>
      <c r="BH20" s="31"/>
      <c r="BI20" s="31"/>
      <c r="BJ20" s="31"/>
      <c r="BK20" s="31">
        <v>45473</v>
      </c>
      <c r="BL20" s="31"/>
      <c r="BM20" s="31"/>
      <c r="BN20" s="31"/>
      <c r="BO20" s="31"/>
      <c r="BP20" s="31">
        <v>45535</v>
      </c>
      <c r="BQ20" s="31"/>
      <c r="BR20" s="31"/>
      <c r="BS20" s="31"/>
      <c r="BT20" s="31"/>
      <c r="BU20" s="31">
        <v>45596</v>
      </c>
      <c r="BV20" s="31"/>
      <c r="BW20" s="31"/>
      <c r="BX20" s="31"/>
      <c r="BY20" s="31"/>
      <c r="BZ20" s="31">
        <v>45657</v>
      </c>
      <c r="CA20" s="31"/>
      <c r="CB20" s="31"/>
      <c r="CC20" s="31"/>
      <c r="CD20" s="31"/>
    </row>
    <row r="21" spans="1:82" s="1" customFormat="1" ht="180" x14ac:dyDescent="0.25">
      <c r="A21" s="448"/>
      <c r="B21" s="425"/>
      <c r="C21" s="425"/>
      <c r="D21" s="425"/>
      <c r="E21" s="425"/>
      <c r="F21" s="431"/>
      <c r="G21" s="431"/>
      <c r="H21" s="425"/>
      <c r="I21" s="431"/>
      <c r="J21" s="425"/>
      <c r="K21" s="425"/>
      <c r="L21" s="428"/>
      <c r="M21" s="425"/>
      <c r="N21" s="333"/>
      <c r="O21" s="425"/>
      <c r="P21" s="333"/>
      <c r="Q21" s="425"/>
      <c r="R21" s="333"/>
      <c r="S21" s="441"/>
      <c r="T21" s="441"/>
      <c r="U21" s="434"/>
      <c r="V21" s="438"/>
      <c r="W21" s="326"/>
      <c r="X21" s="370"/>
      <c r="Y21" s="315"/>
      <c r="Z21" s="370"/>
      <c r="AA21" s="410"/>
      <c r="AB21" s="428"/>
      <c r="AC21" s="267" t="s">
        <v>557</v>
      </c>
      <c r="AD21" s="259" t="s">
        <v>54</v>
      </c>
      <c r="AE21" s="269">
        <f t="shared" si="8"/>
        <v>0.25</v>
      </c>
      <c r="AF21" s="196" t="s">
        <v>161</v>
      </c>
      <c r="AG21" s="269">
        <f t="shared" si="9"/>
        <v>0.15</v>
      </c>
      <c r="AH21" s="269">
        <f t="shared" si="10"/>
        <v>0.4</v>
      </c>
      <c r="AI21" s="204" t="s">
        <v>23</v>
      </c>
      <c r="AJ21" s="196" t="s">
        <v>346</v>
      </c>
      <c r="AK21" s="196" t="s">
        <v>24</v>
      </c>
      <c r="AL21" s="196" t="s">
        <v>96</v>
      </c>
      <c r="AM21" s="196" t="s">
        <v>378</v>
      </c>
      <c r="AN21" s="196" t="s">
        <v>379</v>
      </c>
      <c r="AO21" s="196" t="s">
        <v>360</v>
      </c>
      <c r="AP21" s="196" t="s">
        <v>170</v>
      </c>
      <c r="AQ21" s="196">
        <f>+AR20*AH21</f>
        <v>2.5919999999999999E-2</v>
      </c>
      <c r="AR21" s="270">
        <f>+AR20-AQ21</f>
        <v>3.8879999999999998E-2</v>
      </c>
      <c r="AS21" s="370"/>
      <c r="AT21" s="445"/>
      <c r="AU21" s="276">
        <v>5</v>
      </c>
      <c r="AV21" s="30"/>
      <c r="AW21" s="196" t="s">
        <v>360</v>
      </c>
      <c r="AX21" s="274">
        <v>45292</v>
      </c>
      <c r="AY21" s="274">
        <v>45657</v>
      </c>
      <c r="AZ21" s="204"/>
      <c r="BA21" s="31">
        <v>45351</v>
      </c>
      <c r="BB21" s="31"/>
      <c r="BC21" s="31"/>
      <c r="BD21" s="31"/>
      <c r="BE21" s="31"/>
      <c r="BF21" s="31">
        <v>45412</v>
      </c>
      <c r="BG21" s="31"/>
      <c r="BH21" s="31"/>
      <c r="BI21" s="31"/>
      <c r="BJ21" s="31"/>
      <c r="BK21" s="31">
        <v>45473</v>
      </c>
      <c r="BL21" s="31"/>
      <c r="BM21" s="31"/>
      <c r="BN21" s="31"/>
      <c r="BO21" s="31"/>
      <c r="BP21" s="31">
        <v>45535</v>
      </c>
      <c r="BQ21" s="31"/>
      <c r="BR21" s="31"/>
      <c r="BS21" s="31"/>
      <c r="BT21" s="31"/>
      <c r="BU21" s="31">
        <v>45596</v>
      </c>
      <c r="BV21" s="31"/>
      <c r="BW21" s="31"/>
      <c r="BX21" s="31"/>
      <c r="BY21" s="31"/>
      <c r="BZ21" s="31">
        <v>45657</v>
      </c>
      <c r="CA21" s="31"/>
      <c r="CB21" s="31"/>
      <c r="CC21" s="31"/>
      <c r="CD21" s="31"/>
    </row>
    <row r="22" spans="1:82" ht="15" customHeight="1" x14ac:dyDescent="0.25">
      <c r="A22" s="449"/>
      <c r="B22" s="426"/>
      <c r="C22" s="426"/>
      <c r="D22" s="426"/>
      <c r="E22" s="426"/>
      <c r="F22" s="432"/>
      <c r="G22" s="432"/>
      <c r="H22" s="426"/>
      <c r="I22" s="432"/>
      <c r="J22" s="426"/>
      <c r="K22" s="426"/>
      <c r="L22" s="429"/>
      <c r="M22" s="426"/>
      <c r="N22" s="204"/>
      <c r="O22" s="426"/>
      <c r="P22" s="204"/>
      <c r="Q22" s="426"/>
      <c r="R22" s="204"/>
      <c r="S22" s="442"/>
      <c r="T22" s="442"/>
      <c r="U22" s="255"/>
      <c r="V22" s="439"/>
      <c r="W22" s="213"/>
      <c r="X22" s="412"/>
      <c r="Y22" s="199"/>
      <c r="Z22" s="412"/>
      <c r="AA22" s="411"/>
      <c r="AB22" s="429"/>
      <c r="AC22" s="267" t="s">
        <v>553</v>
      </c>
      <c r="AD22" s="259" t="s">
        <v>54</v>
      </c>
      <c r="AE22" s="269">
        <f t="shared" si="8"/>
        <v>0.25</v>
      </c>
      <c r="AF22" s="196" t="s">
        <v>161</v>
      </c>
      <c r="AG22" s="269">
        <f t="shared" si="9"/>
        <v>0.15</v>
      </c>
      <c r="AH22" s="269">
        <f t="shared" si="10"/>
        <v>0.4</v>
      </c>
      <c r="AI22" s="204" t="s">
        <v>39</v>
      </c>
      <c r="AJ22" s="196" t="s">
        <v>249</v>
      </c>
      <c r="AK22" s="196"/>
      <c r="AL22" s="196"/>
      <c r="AM22" s="196"/>
      <c r="AN22" s="196"/>
      <c r="AO22" s="196"/>
      <c r="AP22" s="196"/>
      <c r="AQ22" s="196"/>
      <c r="AR22" s="270"/>
      <c r="AS22" s="412"/>
      <c r="AT22" s="446"/>
      <c r="AU22" s="276"/>
      <c r="AV22" s="30" t="s">
        <v>552</v>
      </c>
      <c r="AW22" s="196" t="s">
        <v>360</v>
      </c>
      <c r="AX22" s="274">
        <v>45323</v>
      </c>
      <c r="AY22" s="274">
        <v>45657</v>
      </c>
      <c r="AZ22" s="204" t="s">
        <v>554</v>
      </c>
      <c r="BA22" s="31">
        <v>45351</v>
      </c>
      <c r="BB22" s="31"/>
      <c r="BC22" s="31"/>
      <c r="BD22" s="31"/>
      <c r="BE22" s="31"/>
      <c r="BF22" s="31">
        <v>45412</v>
      </c>
      <c r="BG22" s="31"/>
      <c r="BH22" s="31"/>
      <c r="BI22" s="31"/>
      <c r="BJ22" s="31"/>
      <c r="BK22" s="31">
        <v>45473</v>
      </c>
      <c r="BL22" s="31"/>
      <c r="BM22" s="31"/>
      <c r="BN22" s="31"/>
      <c r="BO22" s="31"/>
      <c r="BP22" s="31">
        <v>45535</v>
      </c>
      <c r="BQ22" s="31"/>
      <c r="BR22" s="31"/>
      <c r="BS22" s="31"/>
      <c r="BT22" s="31"/>
      <c r="BU22" s="31">
        <v>45596</v>
      </c>
      <c r="BV22" s="31"/>
      <c r="BW22" s="31"/>
      <c r="BX22" s="31"/>
      <c r="BY22" s="31"/>
      <c r="BZ22" s="31">
        <v>45657</v>
      </c>
      <c r="CA22" s="31"/>
      <c r="CB22" s="31"/>
      <c r="CC22" s="31"/>
      <c r="CD22" s="31"/>
    </row>
    <row r="23" spans="1:82" s="1" customFormat="1" ht="143.25" customHeight="1" x14ac:dyDescent="0.25">
      <c r="A23" s="435" t="s">
        <v>153</v>
      </c>
      <c r="B23" s="333" t="s">
        <v>91</v>
      </c>
      <c r="C23" s="333" t="s">
        <v>55</v>
      </c>
      <c r="D23" s="333" t="s">
        <v>76</v>
      </c>
      <c r="E23" s="333" t="s">
        <v>77</v>
      </c>
      <c r="F23" s="436" t="s">
        <v>380</v>
      </c>
      <c r="G23" s="437" t="s">
        <v>339</v>
      </c>
      <c r="H23" s="333" t="s">
        <v>382</v>
      </c>
      <c r="I23" s="436" t="s">
        <v>383</v>
      </c>
      <c r="J23" s="333" t="s">
        <v>63</v>
      </c>
      <c r="K23" s="333">
        <v>2</v>
      </c>
      <c r="L23" s="317">
        <f>IF(J23="Diaria",+(K23/360),IF(J23="Mensual",+(K23/12),IF(J23="Bimestral",+(K23/6),IF(J23="Trimestral",+(K23/4),IF(J23="Semestral",+(K23/2),IF(J23="Anual",+(K23/1),""))))))</f>
        <v>0.16666666666666666</v>
      </c>
      <c r="M23" s="333" t="s">
        <v>29</v>
      </c>
      <c r="N23" s="333">
        <f>IF(M23="Menor al 1% del patrimonio de la Lotería de Bogotá",20%,IF(M23="Entre el 1% y el 3% del patrimonio de la Lotería de Bogotá",40%,IF(M23="Entre el 3% y el 6% del patrimonio de la Lotería de Bogotá",60%,IF(M23="Entre el 6% y el 10% del patrimonio de la Lotería de Bogotá",80%,IF(M23="Mayor al 10% del patrimonio de la Lotería de Bogotá",100%,IF(M23="NA",0%,""))))))</f>
        <v>0.2</v>
      </c>
      <c r="O23" s="333" t="s">
        <v>46</v>
      </c>
      <c r="P23" s="333">
        <f>IF(O23="El riesgo afecta la imagen de algún área de la organización",20%,IF(O23="El riesgo afecta la imagen de la entidad internamente, de conocimiento general nivel interno, de junta directiva y accionistas y/o de proveedores",40%,IF(O23="El riesgo afecta la imagen de la entidad con algunos usuarios de relevancia frente al logro de los objetivos",60%,IF(O23="El riesgo afecta la imagen de la entidad con efecto publicitario sistenido a nivel de sector administrativo, nivel departamental o municipal",80%,IF(O23="El riesgo afecta la imagen de la entidad a nivel nacional, con efecto publicitario sistenido a nivel país",100%,IF(O23="NA",0%,""))))))</f>
        <v>0.4</v>
      </c>
      <c r="Q23" s="333" t="s">
        <v>70</v>
      </c>
      <c r="R23" s="333">
        <f>IF(Q23="Interrupción de la operación por menos de un día",20%,IF(Q23="Interrupción de la operación por un día completo",40%,IF(Q23="Interrupción de la operación mayor a 1 día y menor a 2 días",60%,IF(Q23="Interrupción de la operación por dos días completos",80%,IF(Q23="Interrupción de la operación por más de dos días",100%,IF(Q23="NA",0%,""))))))</f>
        <v>0</v>
      </c>
      <c r="S23" s="434" t="s">
        <v>57</v>
      </c>
      <c r="T23" s="434" t="s">
        <v>70</v>
      </c>
      <c r="U23" s="434">
        <f>+MAX(N23,P23,R23)</f>
        <v>0.4</v>
      </c>
      <c r="V23" s="319" t="str">
        <f>IF(L23&lt;=20%,"Muy baja",IF(L23&lt;=40%,"Baja",IF(L23&lt;=60%,"Media",IF(L23&lt;=80%,"Alta",IF(L23&lt;=100%,"Muy alta",IF(L23&gt;=100%,"Muy alta",""))))))</f>
        <v>Muy baja</v>
      </c>
      <c r="W23" s="315">
        <f>+IFERROR(VLOOKUP(V23,Fórmula!$F$1:$G$6,2,FALSE),"")</f>
        <v>0.2</v>
      </c>
      <c r="X23" s="321" t="s">
        <v>53</v>
      </c>
      <c r="Y23" s="315">
        <f>+IFERROR(VLOOKUP(X23,Fórmula!$H$1:$I$6,2,FALSE),"")</f>
        <v>0.6</v>
      </c>
      <c r="Z23" s="321" t="s">
        <v>53</v>
      </c>
      <c r="AA23" s="315">
        <f>IF(Z23="Bajo",25%,IF(Z23="Moderado",50%,IF(Z23="Alto",75%,IF(Z23="Extremo",100%,""))))</f>
        <v>0.5</v>
      </c>
      <c r="AB23" s="433" t="s">
        <v>384</v>
      </c>
      <c r="AC23" s="268" t="s">
        <v>558</v>
      </c>
      <c r="AD23" s="259" t="s">
        <v>54</v>
      </c>
      <c r="AE23" s="269">
        <f t="shared" si="8"/>
        <v>0.25</v>
      </c>
      <c r="AF23" s="196" t="s">
        <v>161</v>
      </c>
      <c r="AG23" s="269">
        <f t="shared" si="9"/>
        <v>0.15</v>
      </c>
      <c r="AH23" s="269">
        <f t="shared" si="10"/>
        <v>0.4</v>
      </c>
      <c r="AI23" s="204" t="s">
        <v>23</v>
      </c>
      <c r="AJ23" s="196" t="s">
        <v>388</v>
      </c>
      <c r="AK23" s="196" t="s">
        <v>24</v>
      </c>
      <c r="AL23" s="196" t="s">
        <v>63</v>
      </c>
      <c r="AM23" s="196" t="s">
        <v>389</v>
      </c>
      <c r="AN23" s="196" t="s">
        <v>168</v>
      </c>
      <c r="AO23" s="196" t="s">
        <v>390</v>
      </c>
      <c r="AP23" s="196" t="s">
        <v>170</v>
      </c>
      <c r="AQ23" s="196">
        <f>+AH23*AA23</f>
        <v>0.2</v>
      </c>
      <c r="AR23" s="270">
        <f>+AA23-AQ23</f>
        <v>0.3</v>
      </c>
      <c r="AS23" s="321" t="str">
        <f>+IF(C23="Corrupción","Moderado",IF(AR24&lt;=25%,"Bajo",IF(AR24&lt;=50%,"Moderado",IF(AR24&lt;=75%,"Alto",IF(AR24&gt;75%,"Extremo","")))))</f>
        <v>Moderado</v>
      </c>
      <c r="AT23" s="443" t="s">
        <v>56</v>
      </c>
      <c r="AU23" s="271">
        <v>1</v>
      </c>
      <c r="AV23" s="196" t="s">
        <v>391</v>
      </c>
      <c r="AW23" s="204" t="s">
        <v>111</v>
      </c>
      <c r="AX23" s="274">
        <v>45292</v>
      </c>
      <c r="AY23" s="274">
        <v>45657</v>
      </c>
      <c r="AZ23" s="196" t="s">
        <v>392</v>
      </c>
      <c r="BA23" s="31">
        <v>45351</v>
      </c>
      <c r="BB23" s="31"/>
      <c r="BC23" s="31"/>
      <c r="BD23" s="31"/>
      <c r="BE23" s="31"/>
      <c r="BF23" s="31">
        <v>45412</v>
      </c>
      <c r="BG23" s="31"/>
      <c r="BH23" s="31"/>
      <c r="BI23" s="31"/>
      <c r="BJ23" s="31"/>
      <c r="BK23" s="31">
        <v>45473</v>
      </c>
      <c r="BL23" s="31"/>
      <c r="BM23" s="31"/>
      <c r="BN23" s="31"/>
      <c r="BO23" s="31"/>
      <c r="BP23" s="31">
        <v>45535</v>
      </c>
      <c r="BQ23" s="31"/>
      <c r="BR23" s="31"/>
      <c r="BS23" s="31"/>
      <c r="BT23" s="31"/>
      <c r="BU23" s="31">
        <v>45596</v>
      </c>
      <c r="BV23" s="31"/>
      <c r="BW23" s="31"/>
      <c r="BX23" s="31"/>
      <c r="BY23" s="31"/>
      <c r="BZ23" s="31">
        <v>45657</v>
      </c>
      <c r="CA23" s="31"/>
      <c r="CB23" s="31"/>
      <c r="CC23" s="31"/>
      <c r="CD23" s="31"/>
    </row>
    <row r="24" spans="1:82" s="1" customFormat="1" ht="148.5" customHeight="1" thickBot="1" x14ac:dyDescent="0.3">
      <c r="A24" s="435"/>
      <c r="B24" s="333"/>
      <c r="C24" s="333"/>
      <c r="D24" s="333"/>
      <c r="E24" s="333"/>
      <c r="F24" s="436"/>
      <c r="G24" s="437"/>
      <c r="H24" s="333"/>
      <c r="I24" s="436"/>
      <c r="J24" s="333"/>
      <c r="K24" s="333"/>
      <c r="L24" s="317"/>
      <c r="M24" s="333"/>
      <c r="N24" s="333"/>
      <c r="O24" s="333"/>
      <c r="P24" s="333"/>
      <c r="Q24" s="333"/>
      <c r="R24" s="333"/>
      <c r="S24" s="434"/>
      <c r="T24" s="434"/>
      <c r="U24" s="434"/>
      <c r="V24" s="319"/>
      <c r="W24" s="315"/>
      <c r="X24" s="321"/>
      <c r="Y24" s="315"/>
      <c r="Z24" s="321"/>
      <c r="AA24" s="315"/>
      <c r="AB24" s="433"/>
      <c r="AC24" s="268" t="s">
        <v>544</v>
      </c>
      <c r="AD24" s="259" t="s">
        <v>54</v>
      </c>
      <c r="AE24" s="269">
        <f t="shared" si="8"/>
        <v>0.25</v>
      </c>
      <c r="AF24" s="196" t="s">
        <v>161</v>
      </c>
      <c r="AG24" s="269">
        <f t="shared" si="9"/>
        <v>0.15</v>
      </c>
      <c r="AH24" s="269">
        <f t="shared" si="10"/>
        <v>0.4</v>
      </c>
      <c r="AI24" s="204" t="s">
        <v>23</v>
      </c>
      <c r="AJ24" s="196" t="s">
        <v>395</v>
      </c>
      <c r="AK24" s="196" t="s">
        <v>24</v>
      </c>
      <c r="AL24" s="196" t="s">
        <v>96</v>
      </c>
      <c r="AM24" s="196" t="s">
        <v>396</v>
      </c>
      <c r="AN24" s="196" t="s">
        <v>168</v>
      </c>
      <c r="AO24" s="196" t="s">
        <v>111</v>
      </c>
      <c r="AP24" s="196" t="s">
        <v>170</v>
      </c>
      <c r="AQ24" s="196">
        <f>+AR23*AH24</f>
        <v>0.12</v>
      </c>
      <c r="AR24" s="270">
        <f>+AR23-AQ24</f>
        <v>0.18</v>
      </c>
      <c r="AS24" s="321"/>
      <c r="AT24" s="443"/>
      <c r="AU24" s="276">
        <v>2</v>
      </c>
      <c r="AV24" s="259" t="s">
        <v>397</v>
      </c>
      <c r="AW24" s="204" t="s">
        <v>111</v>
      </c>
      <c r="AX24" s="274">
        <v>45292</v>
      </c>
      <c r="AY24" s="274">
        <v>45657</v>
      </c>
      <c r="AZ24" s="196" t="s">
        <v>398</v>
      </c>
      <c r="BA24" s="31">
        <v>45351</v>
      </c>
      <c r="BB24" s="31"/>
      <c r="BC24" s="31"/>
      <c r="BD24" s="31"/>
      <c r="BE24" s="31"/>
      <c r="BF24" s="31">
        <v>45412</v>
      </c>
      <c r="BG24" s="31"/>
      <c r="BH24" s="31"/>
      <c r="BI24" s="31"/>
      <c r="BJ24" s="31"/>
      <c r="BK24" s="31">
        <v>45473</v>
      </c>
      <c r="BL24" s="31"/>
      <c r="BM24" s="31"/>
      <c r="BN24" s="31"/>
      <c r="BO24" s="31"/>
      <c r="BP24" s="31">
        <v>45535</v>
      </c>
      <c r="BQ24" s="31"/>
      <c r="BR24" s="31"/>
      <c r="BS24" s="31"/>
      <c r="BT24" s="31"/>
      <c r="BU24" s="31">
        <v>45596</v>
      </c>
      <c r="BV24" s="31"/>
      <c r="BW24" s="31"/>
      <c r="BX24" s="31"/>
      <c r="BY24" s="31"/>
      <c r="BZ24" s="31">
        <v>45657</v>
      </c>
      <c r="CA24" s="31"/>
      <c r="CB24" s="31"/>
      <c r="CC24" s="31"/>
      <c r="CD24" s="31"/>
    </row>
    <row r="25" spans="1:82" s="1" customFormat="1" ht="128.25" customHeight="1" x14ac:dyDescent="0.25">
      <c r="A25" s="340" t="s">
        <v>153</v>
      </c>
      <c r="B25" s="342" t="s">
        <v>105</v>
      </c>
      <c r="C25" s="342" t="s">
        <v>55</v>
      </c>
      <c r="D25" s="342" t="s">
        <v>76</v>
      </c>
      <c r="E25" s="328" t="s">
        <v>77</v>
      </c>
      <c r="F25" s="328" t="s">
        <v>444</v>
      </c>
      <c r="G25" s="328" t="s">
        <v>381</v>
      </c>
      <c r="H25" s="342" t="s">
        <v>446</v>
      </c>
      <c r="I25" s="342" t="s">
        <v>447</v>
      </c>
      <c r="J25" s="342" t="s">
        <v>96</v>
      </c>
      <c r="K25" s="342">
        <v>1</v>
      </c>
      <c r="L25" s="329">
        <f>IF(J25="Diaria",+(K25/360),IF(J25="Mensual",+(K25/12),IF(J25="Bimestral",+(K25/6),IF(J25="Trimestral",+(K25/4),IF(J25="Semestral",+(K25/2),IF(J25="Anual",+(K25/1),""))))))</f>
        <v>1</v>
      </c>
      <c r="M25" s="328" t="s">
        <v>29</v>
      </c>
      <c r="N25" s="328">
        <f>IF(M25="Menor al 1% del patrimonio de la Lotería de Bogotá",20%,IF(M25="Entre el 1% y el 3% del patrimonio de la Lotería de Bogotá",40%,IF(M25="Entre el 3% y el 6% del patrimonio de la Lotería de Bogotá",60%,IF(M25="Entre el 6% y el 10% del patrimonio de la Lotería de Bogotá",80%,IF(M25="Mayor al 10% del patrimonio de la Lotería de Bogotá",100%,IF(M25="NA",0%,""))))))</f>
        <v>0.2</v>
      </c>
      <c r="O25" s="328" t="s">
        <v>61</v>
      </c>
      <c r="P25" s="328">
        <f>IF(O25="El riesgo afecta la imagen de algún área de la organización",20%,IF(O25="El riesgo afecta la imagen de la entidad internamente, de conocimiento general nivel interno, de junta directiva y accionistas y/o de proveedores",40%,IF(O25="El riesgo afecta la imagen de la entidad con algunos usuarios de relevancia frente al logro de los objetivos",60%,IF(O25="El riesgo afecta la imagen de la entidad con efecto publicitario sistenido a nivel de sector administrativo, nivel departamental o municipal",80%,IF(O25="El riesgo afecta la imagen de la entidad a nivel nacional, con efecto publicitario sistenido a nivel país",100%,IF(O25="NA",0%,""))))))</f>
        <v>0.6</v>
      </c>
      <c r="Q25" s="342" t="s">
        <v>70</v>
      </c>
      <c r="R25" s="328">
        <f>IF(Q25="Interrupción de la operación por menos de un día",20%,IF(Q25="Interrupción de la operación por un día completo",40%,IF(Q25="Interrupción de la operación mayor a 1 día y menor a 2 días",60%,IF(Q25="Interrupción de la operación por dos días completos",80%,IF(Q25="Interrupción de la operación por más de dos días",100%,IF(Q25="NA",0%,""))))))</f>
        <v>0</v>
      </c>
      <c r="S25" s="357" t="s">
        <v>57</v>
      </c>
      <c r="T25" s="359" t="s">
        <v>27</v>
      </c>
      <c r="U25" s="347">
        <f>+MAX(N25,P25,R25)</f>
        <v>0.6</v>
      </c>
      <c r="V25" s="362" t="str">
        <f>IF(L25&lt;=20%,"Muy baja",IF(L25&lt;=40%,"Baja",IF(L25&lt;=60%,"Media",IF(L25&lt;=80%,"Alta",IF(L25&lt;=100%,"Muy alta",IF(L25&gt;=100%,"Muy alta",""))))))</f>
        <v>Muy alta</v>
      </c>
      <c r="W25" s="47"/>
      <c r="X25" s="349" t="str">
        <f>IF(U25=20%,"Leve",IF(U25=40%,"Menor",IF(U25=60%,"Moderado",IF(U25=80%,"Mayor",IF(U25=100%,"Catastrófico","")))))</f>
        <v>Moderado</v>
      </c>
      <c r="Y25" s="47"/>
      <c r="Z25" s="365" t="s">
        <v>115</v>
      </c>
      <c r="AA25" s="336">
        <f>IF(Z25="Bajo",25%,IF(Z25="Moderado",50%,IF(Z25="Alto",75%,IF(Z25="Extremo",100%,""))))</f>
        <v>0.75</v>
      </c>
      <c r="AB25" s="353"/>
      <c r="AC25" s="108" t="s">
        <v>503</v>
      </c>
      <c r="AD25" s="182" t="s">
        <v>54</v>
      </c>
      <c r="AE25" s="178">
        <f t="shared" si="8"/>
        <v>0.25</v>
      </c>
      <c r="AF25" s="183" t="s">
        <v>161</v>
      </c>
      <c r="AG25" s="178">
        <f t="shared" si="9"/>
        <v>0.15</v>
      </c>
      <c r="AH25" s="178">
        <f t="shared" si="10"/>
        <v>0.4</v>
      </c>
      <c r="AI25" s="180" t="s">
        <v>23</v>
      </c>
      <c r="AJ25" s="179" t="s">
        <v>451</v>
      </c>
      <c r="AK25" s="187">
        <f>+AH25*AA25</f>
        <v>0.30000000000000004</v>
      </c>
      <c r="AL25" s="248">
        <f>+AA25-AK25</f>
        <v>0.44999999999999996</v>
      </c>
      <c r="AM25" s="335" t="str">
        <f>+IF(C25="Corrupción","Moderado",IF(AL26&lt;=25%,"Bajo",IF(AL26&lt;=50%,"Moderado",IF(AL26&lt;=75%,"Alto",IF(AL26&gt;75%,"Extremo","")))))</f>
        <v>Moderado</v>
      </c>
      <c r="AN25" s="450" t="s">
        <v>56</v>
      </c>
      <c r="AO25" s="106">
        <v>1</v>
      </c>
      <c r="AP25" s="224" t="s">
        <v>455</v>
      </c>
      <c r="AQ25" s="250" t="s">
        <v>504</v>
      </c>
      <c r="AR25" s="203">
        <v>45292</v>
      </c>
      <c r="AS25" s="203">
        <v>45657</v>
      </c>
      <c r="AT25" s="196" t="s">
        <v>456</v>
      </c>
      <c r="AU25" s="31">
        <v>45351</v>
      </c>
      <c r="AV25" s="31"/>
      <c r="AW25" s="31"/>
      <c r="AX25" s="31"/>
      <c r="AY25" s="31"/>
      <c r="AZ25" s="31">
        <v>45412</v>
      </c>
      <c r="BA25" s="31"/>
      <c r="BB25" s="31"/>
      <c r="BC25" s="31"/>
      <c r="BD25" s="31"/>
      <c r="BE25" s="31">
        <v>45473</v>
      </c>
      <c r="BF25" s="31"/>
      <c r="BG25" s="31"/>
      <c r="BH25" s="31"/>
      <c r="BI25" s="31"/>
      <c r="BJ25" s="31">
        <v>45535</v>
      </c>
      <c r="BK25" s="31"/>
      <c r="BL25" s="31"/>
      <c r="BM25" s="31"/>
      <c r="BN25" s="31"/>
      <c r="BO25" s="31">
        <v>45596</v>
      </c>
      <c r="BP25" s="31"/>
      <c r="BQ25" s="31"/>
      <c r="BR25" s="31"/>
      <c r="BS25" s="31"/>
      <c r="BT25" s="31">
        <v>45657</v>
      </c>
      <c r="BU25" s="31"/>
      <c r="BV25" s="31"/>
      <c r="BW25" s="31"/>
      <c r="BX25" s="31"/>
    </row>
    <row r="26" spans="1:82" s="1" customFormat="1" ht="409.6" thickBot="1" x14ac:dyDescent="0.3">
      <c r="A26" s="341"/>
      <c r="B26" s="343"/>
      <c r="C26" s="343"/>
      <c r="D26" s="343"/>
      <c r="E26" s="344"/>
      <c r="F26" s="344"/>
      <c r="G26" s="344"/>
      <c r="H26" s="343"/>
      <c r="I26" s="343"/>
      <c r="J26" s="343"/>
      <c r="K26" s="343"/>
      <c r="L26" s="351"/>
      <c r="M26" s="344"/>
      <c r="N26" s="344"/>
      <c r="O26" s="344"/>
      <c r="P26" s="344"/>
      <c r="Q26" s="343"/>
      <c r="R26" s="344"/>
      <c r="S26" s="358"/>
      <c r="T26" s="360"/>
      <c r="U26" s="361"/>
      <c r="V26" s="363"/>
      <c r="W26" s="48"/>
      <c r="X26" s="364"/>
      <c r="Y26" s="48"/>
      <c r="Z26" s="366"/>
      <c r="AA26" s="352"/>
      <c r="AB26" s="354"/>
      <c r="AC26" s="109" t="s">
        <v>505</v>
      </c>
      <c r="AD26" s="109" t="s">
        <v>54</v>
      </c>
      <c r="AE26" s="181">
        <f t="shared" si="8"/>
        <v>0.25</v>
      </c>
      <c r="AF26" s="184" t="s">
        <v>161</v>
      </c>
      <c r="AG26" s="181">
        <f t="shared" si="9"/>
        <v>0.15</v>
      </c>
      <c r="AH26" s="181">
        <f t="shared" si="10"/>
        <v>0.4</v>
      </c>
      <c r="AI26" s="245" t="s">
        <v>23</v>
      </c>
      <c r="AJ26" s="109" t="s">
        <v>467</v>
      </c>
      <c r="AK26" s="188">
        <f>+AL25*AH26</f>
        <v>0.18</v>
      </c>
      <c r="AL26" s="249">
        <f>+AL25-AK26</f>
        <v>0.26999999999999996</v>
      </c>
      <c r="AM26" s="355"/>
      <c r="AN26" s="451"/>
      <c r="AO26" s="107">
        <v>2</v>
      </c>
      <c r="AP26" s="49" t="s">
        <v>506</v>
      </c>
      <c r="AQ26" s="194" t="s">
        <v>471</v>
      </c>
      <c r="AR26" s="80">
        <v>45292</v>
      </c>
      <c r="AS26" s="80">
        <v>45657</v>
      </c>
      <c r="AT26" s="188" t="s">
        <v>507</v>
      </c>
      <c r="AU26" s="31">
        <v>45351</v>
      </c>
      <c r="AV26" s="31"/>
      <c r="AW26" s="31"/>
      <c r="AX26" s="31"/>
      <c r="AY26" s="31"/>
      <c r="AZ26" s="31">
        <v>45412</v>
      </c>
      <c r="BA26" s="31"/>
      <c r="BB26" s="31"/>
      <c r="BC26" s="31"/>
      <c r="BD26" s="31"/>
      <c r="BE26" s="31">
        <v>45473</v>
      </c>
      <c r="BF26" s="31"/>
      <c r="BG26" s="31"/>
      <c r="BH26" s="31"/>
      <c r="BI26" s="31"/>
      <c r="BJ26" s="31">
        <v>45535</v>
      </c>
      <c r="BK26" s="31"/>
      <c r="BL26" s="31"/>
      <c r="BM26" s="31"/>
      <c r="BN26" s="31"/>
      <c r="BO26" s="31">
        <v>45596</v>
      </c>
      <c r="BP26" s="31"/>
      <c r="BQ26" s="31"/>
      <c r="BR26" s="31"/>
      <c r="BS26" s="31"/>
      <c r="BT26" s="31">
        <v>45657</v>
      </c>
      <c r="BU26" s="31"/>
      <c r="BV26" s="31"/>
      <c r="BW26" s="31"/>
      <c r="BX26" s="31"/>
    </row>
    <row r="27" spans="1:82" s="1" customFormat="1" ht="238.15" customHeight="1" thickBot="1" x14ac:dyDescent="0.3">
      <c r="A27" s="222" t="s">
        <v>153</v>
      </c>
      <c r="B27" s="193" t="s">
        <v>44</v>
      </c>
      <c r="C27" s="193" t="s">
        <v>55</v>
      </c>
      <c r="D27" s="193" t="s">
        <v>76</v>
      </c>
      <c r="E27" s="193" t="s">
        <v>34</v>
      </c>
      <c r="F27" s="111" t="s">
        <v>477</v>
      </c>
      <c r="G27" s="245" t="s">
        <v>409</v>
      </c>
      <c r="H27" s="245" t="s">
        <v>526</v>
      </c>
      <c r="I27" s="223" t="s">
        <v>480</v>
      </c>
      <c r="J27" s="193" t="s">
        <v>32</v>
      </c>
      <c r="K27" s="193">
        <v>0</v>
      </c>
      <c r="L27" s="195">
        <f>IF(J27="Diaria",+(K27/360),IF(J27="Mensual",+(K27/12),IF(J27="Bimestral",+(K27/6),IF(J27="Trimestral",+(K27/4),IF(J27="Semestral",+(K27/2),IF(J27="Anual",+(K27/1),""))))))</f>
        <v>0</v>
      </c>
      <c r="M27" s="193" t="s">
        <v>70</v>
      </c>
      <c r="N27" s="193">
        <f>IF(M27="Menor al 1% del patrimonio de la Lotería de Bogotá",20%,IF(M27="Entre el 1% y el 3% del patrimonio de la Lotería de Bogotá",40%,IF(M27="Entre el 3% y el 6% del patrimonio de la Lotería de Bogotá",60%,IF(M27="Entre el 6% y el 10% del patrimonio de la Lotería de Bogotá",80%,IF(M27="Mayor al 10% del patrimonio de la Lotería de Bogotá",100%,IF(M27="NA",0%,""))))))</f>
        <v>0</v>
      </c>
      <c r="O27" s="193" t="s">
        <v>73</v>
      </c>
      <c r="P27" s="201">
        <f>IF(O27="El riesgo afecta la imagen de algún área de la organización",20%,IF(O27="El riesgo afecta la imagen de la entidad internamente, de conocimiento general nivel interno, de junta directiva y accionistas y/o de proveedores",40%,IF(O27="El riesgo afecta la imagen de la entidad con algunos usuarios de relevancia frente al logro de los objetivos",60%,IF(O27="El riesgo afecta la imagen de la entidad con efecto publicitario sostenido a nivel de sector administrativo, nivel departamental o municipal",80%,IF(O27="El riesgo afecta la imagen de la entidad a nivel nacional, con efecto publicitario sostenido a nivel país",100%,IF(O27="NA",0%,""))))))</f>
        <v>0.8</v>
      </c>
      <c r="Q27" s="193" t="s">
        <v>70</v>
      </c>
      <c r="R27" s="193">
        <f>IF(Q27="Interrupción de la operación por menos de un día",20%,IF(Q27="Interrupción de la operación por un día completo",40%,IF(Q27="Interrupción de la operación mayor a 1 día y menor a 2 días",60%,IF(Q27="Interrupción de la operación por dos días completos",80%,IF(Q27="Interrupción de la operación por más de dos días",100%,IF(Q27="NA",0%,""))))))</f>
        <v>0</v>
      </c>
      <c r="S27" s="190" t="s">
        <v>70</v>
      </c>
      <c r="T27" s="190" t="s">
        <v>70</v>
      </c>
      <c r="U27" s="190">
        <f>+MAX(N27,P27,R27)</f>
        <v>0.8</v>
      </c>
      <c r="V27" s="221" t="str">
        <f>IF(L27&lt;=20%,"Muy baja",IF(L27&lt;=40%,"Baja",IF(L27&lt;=60%,"Media",IF(L27&lt;=80%,"Alta",IF(L27&lt;=100%,"Muy alta",IF(L27&gt;=100%,"Muy alta",""))))))</f>
        <v>Muy baja</v>
      </c>
      <c r="W27" s="186">
        <f>+IFERROR(VLOOKUP(V27,[7]Fórmula!$F$1:$G$6,2,FALSE),"")</f>
        <v>0.2</v>
      </c>
      <c r="X27" s="90" t="str">
        <f>IF(U27=20%,"Leve",IF(U27=40%,"Menor",IF(U27=60%,"Moderado",IF(U27=80%,"Mayor",IF(U27=100%,"Catastrófico","")))))</f>
        <v>Mayor</v>
      </c>
      <c r="Y27" s="186">
        <f>+IFERROR(VLOOKUP(X27,[7]Fórmula!$H$1:$I$6,2,FALSE),"")</f>
        <v>0.8</v>
      </c>
      <c r="Z27" s="91" t="str">
        <f>+IFERROR(VLOOKUP(V27&amp;X27,[7]Fórmula!$C$2:$D$26,2,FALSE),"")</f>
        <v>Alto</v>
      </c>
      <c r="AA27" s="186">
        <f>IF(Z27="Bajo",25%,IF(Z27="Moderado",50%,IF(Z27="Alto",75%,IF(Z27="Extremo",100%,""))))</f>
        <v>0.75</v>
      </c>
      <c r="AB27" s="112" t="s">
        <v>525</v>
      </c>
      <c r="AC27" s="260" t="s">
        <v>527</v>
      </c>
      <c r="AD27" s="25" t="s">
        <v>21</v>
      </c>
      <c r="AE27" s="34">
        <f>IF(AD27="Preventivo",25%,IF(AD27="Detectivo",15%,IF(AD27="Correctivo",10%,"")))</f>
        <v>0.1</v>
      </c>
      <c r="AF27" s="223" t="s">
        <v>161</v>
      </c>
      <c r="AG27" s="34">
        <f>IF(AF27="Manual",15%,IF(AF27="Automático",25%,""))</f>
        <v>0.15</v>
      </c>
      <c r="AH27" s="34">
        <f>+AG27+AE27</f>
        <v>0.25</v>
      </c>
      <c r="AI27" s="193" t="s">
        <v>23</v>
      </c>
      <c r="AJ27" s="211" t="s">
        <v>524</v>
      </c>
      <c r="AK27" s="223">
        <f>+AH27*AA27</f>
        <v>0.1875</v>
      </c>
      <c r="AL27" s="249">
        <f>+AA27-AK27</f>
        <v>0.5625</v>
      </c>
      <c r="AM27" s="92" t="str">
        <f>+IF(C27="Corrupción","Alto",IF(AL27&lt;=25%,"Bajo",IF(AL27&lt;=50%,"Moderado",IF(AL27&lt;=75%,"Alto",IF(AL27&gt;75%,"Extremo","")))))</f>
        <v>Alto</v>
      </c>
      <c r="AN27" s="220" t="s">
        <v>56</v>
      </c>
      <c r="AO27" s="95">
        <v>1</v>
      </c>
      <c r="AP27" s="12" t="s">
        <v>523</v>
      </c>
      <c r="AQ27" s="204" t="s">
        <v>545</v>
      </c>
      <c r="AR27" s="258">
        <v>45474</v>
      </c>
      <c r="AS27" s="22">
        <v>45657</v>
      </c>
      <c r="AT27" s="79" t="s">
        <v>522</v>
      </c>
      <c r="AU27" s="31">
        <v>45351</v>
      </c>
      <c r="AV27" s="31"/>
      <c r="AW27" s="58"/>
      <c r="AX27" s="58"/>
      <c r="AY27" s="58"/>
      <c r="AZ27" s="31">
        <v>45412</v>
      </c>
      <c r="BA27" s="31"/>
      <c r="BB27" s="58"/>
      <c r="BC27" s="58"/>
      <c r="BD27" s="58"/>
      <c r="BE27" s="31">
        <v>45473</v>
      </c>
      <c r="BF27" s="31"/>
      <c r="BG27" s="58"/>
      <c r="BH27" s="58"/>
      <c r="BI27" s="58"/>
      <c r="BJ27" s="31">
        <v>45535</v>
      </c>
      <c r="BK27" s="31"/>
      <c r="BL27" s="58"/>
      <c r="BM27" s="58"/>
      <c r="BN27" s="58"/>
      <c r="BO27" s="31">
        <v>45596</v>
      </c>
      <c r="BP27" s="31"/>
      <c r="BQ27" s="58"/>
      <c r="BR27" s="58"/>
      <c r="BS27" s="58"/>
      <c r="BT27" s="31">
        <v>45657</v>
      </c>
      <c r="BU27" s="31"/>
      <c r="BV27" s="58"/>
      <c r="BW27" s="58"/>
      <c r="BX27" s="58"/>
    </row>
  </sheetData>
  <sheetProtection formatCells="0" formatColumns="0" formatRows="0"/>
  <mergeCells count="226">
    <mergeCell ref="AB25:AB26"/>
    <mergeCell ref="AM25:AM26"/>
    <mergeCell ref="AN25:AN26"/>
    <mergeCell ref="U25:U26"/>
    <mergeCell ref="V25:V26"/>
    <mergeCell ref="X25:X26"/>
    <mergeCell ref="Z25:Z26"/>
    <mergeCell ref="AA25:AA26"/>
    <mergeCell ref="P25:P26"/>
    <mergeCell ref="Q25:Q26"/>
    <mergeCell ref="R25:R26"/>
    <mergeCell ref="S25:S26"/>
    <mergeCell ref="T25:T26"/>
    <mergeCell ref="K25:K26"/>
    <mergeCell ref="L25:L26"/>
    <mergeCell ref="M25:M26"/>
    <mergeCell ref="N25:N26"/>
    <mergeCell ref="O25:O26"/>
    <mergeCell ref="F25:F26"/>
    <mergeCell ref="G25:G26"/>
    <mergeCell ref="H25:H26"/>
    <mergeCell ref="I25:I26"/>
    <mergeCell ref="J25:J26"/>
    <mergeCell ref="A25:A26"/>
    <mergeCell ref="B25:B26"/>
    <mergeCell ref="C25:C26"/>
    <mergeCell ref="D25:D26"/>
    <mergeCell ref="E25:E26"/>
    <mergeCell ref="Z23:Z24"/>
    <mergeCell ref="AA23:AA24"/>
    <mergeCell ref="AB23:AB24"/>
    <mergeCell ref="AS23:AS24"/>
    <mergeCell ref="AT23:AT24"/>
    <mergeCell ref="U23:U24"/>
    <mergeCell ref="V23:V24"/>
    <mergeCell ref="W23:W24"/>
    <mergeCell ref="X23:X24"/>
    <mergeCell ref="Y23:Y24"/>
    <mergeCell ref="P23:P24"/>
    <mergeCell ref="Q23:Q24"/>
    <mergeCell ref="R23:R24"/>
    <mergeCell ref="S23:S24"/>
    <mergeCell ref="T23:T24"/>
    <mergeCell ref="K23:K24"/>
    <mergeCell ref="L23:L24"/>
    <mergeCell ref="M23:M24"/>
    <mergeCell ref="N23:N24"/>
    <mergeCell ref="O23:O24"/>
    <mergeCell ref="F23:F24"/>
    <mergeCell ref="G23:G24"/>
    <mergeCell ref="H23:H24"/>
    <mergeCell ref="I23:I24"/>
    <mergeCell ref="J23:J24"/>
    <mergeCell ref="A23:A24"/>
    <mergeCell ref="B23:B24"/>
    <mergeCell ref="C23:C24"/>
    <mergeCell ref="D23:D24"/>
    <mergeCell ref="E23:E24"/>
    <mergeCell ref="Z17:Z22"/>
    <mergeCell ref="AA17:AA22"/>
    <mergeCell ref="AB17:AB22"/>
    <mergeCell ref="AS17:AS22"/>
    <mergeCell ref="AT17:AT22"/>
    <mergeCell ref="U17:U21"/>
    <mergeCell ref="V17:V22"/>
    <mergeCell ref="W17:W21"/>
    <mergeCell ref="X17:X22"/>
    <mergeCell ref="Y17:Y21"/>
    <mergeCell ref="P17:P21"/>
    <mergeCell ref="Q17:Q22"/>
    <mergeCell ref="R17:R21"/>
    <mergeCell ref="S17:S22"/>
    <mergeCell ref="T17:T22"/>
    <mergeCell ref="K17:K22"/>
    <mergeCell ref="L17:L22"/>
    <mergeCell ref="M17:M22"/>
    <mergeCell ref="N17:N21"/>
    <mergeCell ref="O17:O22"/>
    <mergeCell ref="F17:F22"/>
    <mergeCell ref="G17:G22"/>
    <mergeCell ref="H17:H22"/>
    <mergeCell ref="I17:I22"/>
    <mergeCell ref="J17:J22"/>
    <mergeCell ref="A17:A22"/>
    <mergeCell ref="B17:B22"/>
    <mergeCell ref="C17:C22"/>
    <mergeCell ref="D17:D22"/>
    <mergeCell ref="E17:E22"/>
    <mergeCell ref="Z14:Z16"/>
    <mergeCell ref="AA14:AA16"/>
    <mergeCell ref="AB14:AB16"/>
    <mergeCell ref="AM14:AM16"/>
    <mergeCell ref="AN14:AN16"/>
    <mergeCell ref="U14:U16"/>
    <mergeCell ref="V14:V16"/>
    <mergeCell ref="W14:W16"/>
    <mergeCell ref="X14:X16"/>
    <mergeCell ref="Y14:Y16"/>
    <mergeCell ref="P14:P16"/>
    <mergeCell ref="Q14:Q16"/>
    <mergeCell ref="R14:R16"/>
    <mergeCell ref="S14:S16"/>
    <mergeCell ref="T14:T16"/>
    <mergeCell ref="K14:K16"/>
    <mergeCell ref="L14:L16"/>
    <mergeCell ref="M14:M16"/>
    <mergeCell ref="N14:N16"/>
    <mergeCell ref="O14:O16"/>
    <mergeCell ref="F14:F16"/>
    <mergeCell ref="G14:G16"/>
    <mergeCell ref="H14:H16"/>
    <mergeCell ref="I14:I16"/>
    <mergeCell ref="J14:J16"/>
    <mergeCell ref="A14:A16"/>
    <mergeCell ref="B14:B16"/>
    <mergeCell ref="C14:C16"/>
    <mergeCell ref="D14:D16"/>
    <mergeCell ref="E14:E16"/>
    <mergeCell ref="Z11:Z12"/>
    <mergeCell ref="AA11:AA12"/>
    <mergeCell ref="AB11:AB12"/>
    <mergeCell ref="AM11:AM12"/>
    <mergeCell ref="AN11:AN12"/>
    <mergeCell ref="U11:U12"/>
    <mergeCell ref="V11:V12"/>
    <mergeCell ref="W11:W12"/>
    <mergeCell ref="X11:X12"/>
    <mergeCell ref="Y11:Y12"/>
    <mergeCell ref="P11:P12"/>
    <mergeCell ref="Q11:Q12"/>
    <mergeCell ref="R11:R12"/>
    <mergeCell ref="S11:S12"/>
    <mergeCell ref="T11:T12"/>
    <mergeCell ref="K11:K12"/>
    <mergeCell ref="L11:L12"/>
    <mergeCell ref="M11:M12"/>
    <mergeCell ref="N11:N12"/>
    <mergeCell ref="O11:O12"/>
    <mergeCell ref="F11:F12"/>
    <mergeCell ref="G11:G12"/>
    <mergeCell ref="H11:H12"/>
    <mergeCell ref="I11:I12"/>
    <mergeCell ref="J11:J12"/>
    <mergeCell ref="A11:A12"/>
    <mergeCell ref="B11:B12"/>
    <mergeCell ref="C11:C12"/>
    <mergeCell ref="D11:D12"/>
    <mergeCell ref="E11:E12"/>
    <mergeCell ref="Y8:Y9"/>
    <mergeCell ref="Z8:Z9"/>
    <mergeCell ref="AA8:AA9"/>
    <mergeCell ref="AN8:AN9"/>
    <mergeCell ref="AO8:AO9"/>
    <mergeCell ref="T8:T9"/>
    <mergeCell ref="U8:U9"/>
    <mergeCell ref="V8:V9"/>
    <mergeCell ref="W8:W9"/>
    <mergeCell ref="X8:X9"/>
    <mergeCell ref="O8:O9"/>
    <mergeCell ref="P8:P9"/>
    <mergeCell ref="Q8:Q9"/>
    <mergeCell ref="R8:R9"/>
    <mergeCell ref="S8:S9"/>
    <mergeCell ref="AW6:AW7"/>
    <mergeCell ref="AX6:AX7"/>
    <mergeCell ref="A8:A9"/>
    <mergeCell ref="B8:B9"/>
    <mergeCell ref="C8:C9"/>
    <mergeCell ref="D8:D9"/>
    <mergeCell ref="E8:E9"/>
    <mergeCell ref="F8:F9"/>
    <mergeCell ref="G8:G9"/>
    <mergeCell ref="H8:H9"/>
    <mergeCell ref="I8:I9"/>
    <mergeCell ref="J8:J9"/>
    <mergeCell ref="K8:K9"/>
    <mergeCell ref="L8:L9"/>
    <mergeCell ref="M8:M9"/>
    <mergeCell ref="N8:N9"/>
    <mergeCell ref="AU2:AU3"/>
    <mergeCell ref="AS2:AS3"/>
    <mergeCell ref="AM1:AO1"/>
    <mergeCell ref="AT2:AT3"/>
    <mergeCell ref="AC1:AK1"/>
    <mergeCell ref="AI2:AK2"/>
    <mergeCell ref="AV2:BY2"/>
    <mergeCell ref="AP1:BY1"/>
    <mergeCell ref="AR2:AR3"/>
    <mergeCell ref="AD2:AG2"/>
    <mergeCell ref="AP2:AQ3"/>
    <mergeCell ref="AH2:AH3"/>
    <mergeCell ref="AJ3:AK3"/>
    <mergeCell ref="U1:AB2"/>
    <mergeCell ref="AA6:AA7"/>
    <mergeCell ref="AB6:AB7"/>
    <mergeCell ref="A6:A7"/>
    <mergeCell ref="B6:B7"/>
    <mergeCell ref="C6:C7"/>
    <mergeCell ref="D6:D7"/>
    <mergeCell ref="E6:E7"/>
    <mergeCell ref="F6:F7"/>
    <mergeCell ref="N6:N7"/>
    <mergeCell ref="P6:P7"/>
    <mergeCell ref="V6:V7"/>
    <mergeCell ref="U6:U7"/>
    <mergeCell ref="W6:W7"/>
    <mergeCell ref="G3:H3"/>
    <mergeCell ref="H6:H7"/>
    <mergeCell ref="R6:R7"/>
    <mergeCell ref="S6:S7"/>
    <mergeCell ref="T6:T7"/>
    <mergeCell ref="J6:J7"/>
    <mergeCell ref="K6:K7"/>
    <mergeCell ref="I6:I7"/>
    <mergeCell ref="G6:G7"/>
    <mergeCell ref="AL2:AN3"/>
    <mergeCell ref="AO2:AO3"/>
    <mergeCell ref="AC2:AC3"/>
    <mergeCell ref="Y6:Y7"/>
    <mergeCell ref="X6:X7"/>
    <mergeCell ref="Z6:Z7"/>
    <mergeCell ref="L6:L7"/>
    <mergeCell ref="M6:M7"/>
    <mergeCell ref="O6:O7"/>
    <mergeCell ref="Q6:Q7"/>
    <mergeCell ref="A1:T2"/>
  </mergeCells>
  <conditionalFormatting sqref="AK4:AK5">
    <cfRule type="containsText" dxfId="201" priority="197" operator="containsText" text="BAJA">
      <formula>NOT(ISERROR(SEARCH("BAJA",AK4)))</formula>
    </cfRule>
    <cfRule type="containsText" dxfId="200" priority="198" operator="containsText" text="MEDIA">
      <formula>NOT(ISERROR(SEARCH("MEDIA",AK4)))</formula>
    </cfRule>
    <cfRule type="containsText" dxfId="199" priority="199" operator="containsText" text="ALTA">
      <formula>NOT(ISERROR(SEARCH("ALTA",AK4)))</formula>
    </cfRule>
  </conditionalFormatting>
  <conditionalFormatting sqref="AI4:AI5">
    <cfRule type="containsText" dxfId="198" priority="211" operator="containsText" text="MEDIA">
      <formula>NOT(ISERROR(SEARCH("MEDIA",AI4)))</formula>
    </cfRule>
  </conditionalFormatting>
  <conditionalFormatting sqref="AI4:AI5">
    <cfRule type="containsText" dxfId="197" priority="219" operator="containsText" text="ALTA">
      <formula>NOT(ISERROR(SEARCH("ALTA",AI4)))</formula>
    </cfRule>
  </conditionalFormatting>
  <conditionalFormatting sqref="AI4:AI5">
    <cfRule type="containsText" dxfId="196" priority="210" operator="containsText" text="BAJA">
      <formula>NOT(ISERROR(SEARCH("BAJA",AI4)))</formula>
    </cfRule>
  </conditionalFormatting>
  <conditionalFormatting sqref="AL4:AM4">
    <cfRule type="cellIs" dxfId="195" priority="233" operator="greaterThan">
      <formula>75%</formula>
    </cfRule>
    <cfRule type="cellIs" dxfId="194" priority="234" operator="between">
      <formula>51%</formula>
      <formula>75%</formula>
    </cfRule>
    <cfRule type="cellIs" dxfId="193" priority="235" operator="between">
      <formula>26%</formula>
      <formula>50%</formula>
    </cfRule>
    <cfRule type="cellIs" dxfId="192" priority="236" operator="between">
      <formula>0%</formula>
      <formula>25%</formula>
    </cfRule>
    <cfRule type="containsText" dxfId="191" priority="237" operator="containsText" text="BAJA">
      <formula>NOT(ISERROR(SEARCH("BAJA",AL4)))</formula>
    </cfRule>
    <cfRule type="containsText" dxfId="190" priority="238" operator="containsText" text="MEDIA">
      <formula>NOT(ISERROR(SEARCH("MEDIA",AL4)))</formula>
    </cfRule>
    <cfRule type="containsText" dxfId="189" priority="239" operator="containsText" text="ALTA">
      <formula>NOT(ISERROR(SEARCH("ALTA",AL4)))</formula>
    </cfRule>
  </conditionalFormatting>
  <conditionalFormatting sqref="AL5:AM5">
    <cfRule type="containsText" dxfId="188" priority="223" operator="containsText" text="BAJA">
      <formula>NOT(ISERROR(SEARCH("BAJA",AL5)))</formula>
    </cfRule>
    <cfRule type="containsText" dxfId="187" priority="224" operator="containsText" text="MEDIA">
      <formula>NOT(ISERROR(SEARCH("MEDIA",AL5)))</formula>
    </cfRule>
    <cfRule type="containsText" dxfId="186" priority="225" operator="containsText" text="ALTA">
      <formula>NOT(ISERROR(SEARCH("ALTA",AL5)))</formula>
    </cfRule>
  </conditionalFormatting>
  <conditionalFormatting sqref="AL5:AM5">
    <cfRule type="cellIs" dxfId="185" priority="187" operator="greaterThan">
      <formula>75%</formula>
    </cfRule>
    <cfRule type="cellIs" dxfId="184" priority="188" operator="between">
      <formula>51%</formula>
      <formula>75%</formula>
    </cfRule>
    <cfRule type="cellIs" dxfId="183" priority="189" operator="between">
      <formula>26%</formula>
      <formula>50%</formula>
    </cfRule>
    <cfRule type="cellIs" dxfId="182" priority="190" operator="between">
      <formula>0%</formula>
      <formula>25%</formula>
    </cfRule>
  </conditionalFormatting>
  <conditionalFormatting sqref="AC6:AC7">
    <cfRule type="containsText" dxfId="181" priority="144" operator="containsText" text="BAJA">
      <formula>NOT(ISERROR(SEARCH("BAJA",AC6)))</formula>
    </cfRule>
    <cfRule type="containsText" dxfId="180" priority="145" operator="containsText" text="MEDIA">
      <formula>NOT(ISERROR(SEARCH("MEDIA",AC6)))</formula>
    </cfRule>
    <cfRule type="containsText" dxfId="179" priority="146" operator="containsText" text="ALTA">
      <formula>NOT(ISERROR(SEARCH("ALTA",AC6)))</formula>
    </cfRule>
  </conditionalFormatting>
  <conditionalFormatting sqref="AJ6:AS7">
    <cfRule type="containsText" dxfId="178" priority="154" operator="containsText" text="BAJA">
      <formula>NOT(ISERROR(SEARCH("BAJA",AJ6)))</formula>
    </cfRule>
    <cfRule type="containsText" dxfId="177" priority="155" operator="containsText" text="MEDIA">
      <formula>NOT(ISERROR(SEARCH("MEDIA",AJ6)))</formula>
    </cfRule>
    <cfRule type="containsText" dxfId="176" priority="156" operator="containsText" text="ALTA">
      <formula>NOT(ISERROR(SEARCH("ALTA",AJ6)))</formula>
    </cfRule>
  </conditionalFormatting>
  <conditionalFormatting sqref="AN6">
    <cfRule type="containsText" dxfId="175" priority="157" operator="containsText" text="BAJA">
      <formula>NOT(ISERROR(SEARCH("BAJA",AN6)))</formula>
    </cfRule>
    <cfRule type="containsText" dxfId="174" priority="158" operator="containsText" text="MEDIA">
      <formula>NOT(ISERROR(SEARCH("MEDIA",AN6)))</formula>
    </cfRule>
    <cfRule type="containsText" dxfId="173" priority="159" operator="containsText" text="ALTA">
      <formula>NOT(ISERROR(SEARCH("ALTA",AN6)))</formula>
    </cfRule>
  </conditionalFormatting>
  <conditionalFormatting sqref="AN7">
    <cfRule type="containsText" dxfId="172" priority="141" operator="containsText" text="BAJA">
      <formula>NOT(ISERROR(SEARCH("BAJA",AN7)))</formula>
    </cfRule>
    <cfRule type="containsText" dxfId="171" priority="142" operator="containsText" text="MEDIA">
      <formula>NOT(ISERROR(SEARCH("MEDIA",AN7)))</formula>
    </cfRule>
    <cfRule type="containsText" dxfId="170" priority="143" operator="containsText" text="ALTA">
      <formula>NOT(ISERROR(SEARCH("ALTA",AN7)))</formula>
    </cfRule>
  </conditionalFormatting>
  <conditionalFormatting sqref="AU6:AV6">
    <cfRule type="cellIs" dxfId="169" priority="160" operator="greaterThan">
      <formula>75%</formula>
    </cfRule>
    <cfRule type="cellIs" dxfId="168" priority="161" operator="between">
      <formula>51%</formula>
      <formula>75%</formula>
    </cfRule>
    <cfRule type="cellIs" dxfId="167" priority="162" operator="between">
      <formula>26%</formula>
      <formula>50%</formula>
    </cfRule>
    <cfRule type="cellIs" dxfId="166" priority="163" operator="between">
      <formula>0%</formula>
      <formula>25%</formula>
    </cfRule>
    <cfRule type="containsText" dxfId="165" priority="164" operator="containsText" text="BAJA">
      <formula>NOT(ISERROR(SEARCH("BAJA",AU6)))</formula>
    </cfRule>
    <cfRule type="containsText" dxfId="164" priority="165" operator="containsText" text="MEDIA">
      <formula>NOT(ISERROR(SEARCH("MEDIA",AU6)))</formula>
    </cfRule>
    <cfRule type="containsText" dxfId="163" priority="166" operator="containsText" text="ALTA">
      <formula>NOT(ISERROR(SEARCH("ALTA",AU6)))</formula>
    </cfRule>
  </conditionalFormatting>
  <conditionalFormatting sqref="AU7:AV7">
    <cfRule type="containsText" dxfId="162" priority="151" operator="containsText" text="BAJA">
      <formula>NOT(ISERROR(SEARCH("BAJA",AU7)))</formula>
    </cfRule>
    <cfRule type="containsText" dxfId="161" priority="152" operator="containsText" text="MEDIA">
      <formula>NOT(ISERROR(SEARCH("MEDIA",AU7)))</formula>
    </cfRule>
    <cfRule type="containsText" dxfId="160" priority="153" operator="containsText" text="ALTA">
      <formula>NOT(ISERROR(SEARCH("ALTA",AU7)))</formula>
    </cfRule>
  </conditionalFormatting>
  <conditionalFormatting sqref="AV7">
    <cfRule type="cellIs" dxfId="159" priority="147" operator="greaterThan">
      <formula>75%</formula>
    </cfRule>
    <cfRule type="cellIs" dxfId="158" priority="148" operator="between">
      <formula>51%</formula>
      <formula>75%</formula>
    </cfRule>
    <cfRule type="cellIs" dxfId="157" priority="149" operator="between">
      <formula>26%</formula>
      <formula>50%</formula>
    </cfRule>
    <cfRule type="cellIs" dxfId="156" priority="150" operator="between">
      <formula>0%</formula>
      <formula>25%</formula>
    </cfRule>
  </conditionalFormatting>
  <conditionalFormatting sqref="AC8:AC9">
    <cfRule type="containsText" dxfId="155" priority="125" operator="containsText" text="BAJA">
      <formula>NOT(ISERROR(SEARCH("BAJA",AC8)))</formula>
    </cfRule>
    <cfRule type="containsText" dxfId="154" priority="126" operator="containsText" text="MEDIA">
      <formula>NOT(ISERROR(SEARCH("MEDIA",AC8)))</formula>
    </cfRule>
    <cfRule type="containsText" dxfId="153" priority="127" operator="containsText" text="ALTA">
      <formula>NOT(ISERROR(SEARCH("ALTA",AC8)))</formula>
    </cfRule>
  </conditionalFormatting>
  <conditionalFormatting sqref="AI8:AI9">
    <cfRule type="containsText" dxfId="152" priority="128" operator="containsText" text="BAJA">
      <formula>NOT(ISERROR(SEARCH("BAJA",AI8)))</formula>
    </cfRule>
    <cfRule type="containsText" dxfId="151" priority="129" operator="containsText" text="MEDIA">
      <formula>NOT(ISERROR(SEARCH("MEDIA",AI8)))</formula>
    </cfRule>
  </conditionalFormatting>
  <conditionalFormatting sqref="AI8:AI9">
    <cfRule type="containsText" dxfId="150" priority="130" operator="containsText" text="ALTA">
      <formula>NOT(ISERROR(SEARCH("ALTA",AI8)))</formula>
    </cfRule>
  </conditionalFormatting>
  <conditionalFormatting sqref="AJ8:AJ9">
    <cfRule type="containsText" dxfId="149" priority="131" operator="containsText" text="BAJA">
      <formula>NOT(ISERROR(SEARCH("BAJA",AJ8)))</formula>
    </cfRule>
    <cfRule type="containsText" dxfId="148" priority="132" operator="containsText" text="MEDIA">
      <formula>NOT(ISERROR(SEARCH("MEDIA",AJ8)))</formula>
    </cfRule>
    <cfRule type="containsText" dxfId="147" priority="133" operator="containsText" text="ALTA">
      <formula>NOT(ISERROR(SEARCH("ALTA",AJ8)))</formula>
    </cfRule>
  </conditionalFormatting>
  <conditionalFormatting sqref="AL8:AM9">
    <cfRule type="cellIs" dxfId="146" priority="134" operator="greaterThan">
      <formula>75%</formula>
    </cfRule>
    <cfRule type="cellIs" dxfId="145" priority="135" operator="between">
      <formula>51%</formula>
      <formula>75%</formula>
    </cfRule>
    <cfRule type="cellIs" dxfId="144" priority="136" operator="between">
      <formula>26%</formula>
      <formula>50%</formula>
    </cfRule>
    <cfRule type="cellIs" dxfId="143" priority="137" operator="between">
      <formula>0%</formula>
      <formula>25%</formula>
    </cfRule>
    <cfRule type="containsText" dxfId="142" priority="138" operator="containsText" text="BAJA">
      <formula>NOT(ISERROR(SEARCH("BAJA",AL8)))</formula>
    </cfRule>
    <cfRule type="containsText" dxfId="141" priority="139" operator="containsText" text="MEDIA">
      <formula>NOT(ISERROR(SEARCH("MEDIA",AL8)))</formula>
    </cfRule>
    <cfRule type="containsText" dxfId="140" priority="140" operator="containsText" text="ALTA">
      <formula>NOT(ISERROR(SEARCH("ALTA",AL8)))</formula>
    </cfRule>
  </conditionalFormatting>
  <conditionalFormatting sqref="AC10:AC12 AC13:AJ13 AI11:AJ11">
    <cfRule type="containsText" dxfId="139" priority="109" operator="containsText" text="ALTA">
      <formula>NOT(ISERROR(SEARCH("ALTA",AC10)))</formula>
    </cfRule>
  </conditionalFormatting>
  <conditionalFormatting sqref="AC10:AC13 AK11:AL12">
    <cfRule type="containsText" dxfId="138" priority="107" operator="containsText" text="BAJA">
      <formula>NOT(ISERROR(SEARCH("BAJA",AC10)))</formula>
    </cfRule>
    <cfRule type="containsText" dxfId="137" priority="108" operator="containsText" text="MEDIA">
      <formula>NOT(ISERROR(SEARCH("MEDIA",AC10)))</formula>
    </cfRule>
  </conditionalFormatting>
  <conditionalFormatting sqref="AI10:AJ10">
    <cfRule type="containsText" dxfId="136" priority="123" operator="containsText" text="BAJA">
      <formula>NOT(ISERROR(SEARCH("BAJA",AI10)))</formula>
    </cfRule>
    <cfRule type="containsText" dxfId="135" priority="124" operator="containsText" text="MEDIA">
      <formula>NOT(ISERROR(SEARCH("MEDIA",AI10)))</formula>
    </cfRule>
  </conditionalFormatting>
  <conditionalFormatting sqref="AJ10:AJ12">
    <cfRule type="containsText" dxfId="134" priority="119" operator="containsText" text="ALTA">
      <formula>NOT(ISERROR(SEARCH("ALTA",AJ10)))</formula>
    </cfRule>
  </conditionalFormatting>
  <conditionalFormatting sqref="AJ11:AJ13">
    <cfRule type="containsText" dxfId="133" priority="110" operator="containsText" text="BAJA">
      <formula>NOT(ISERROR(SEARCH("BAJA",AJ11)))</formula>
    </cfRule>
    <cfRule type="containsText" dxfId="132" priority="111" operator="containsText" text="MEDIA">
      <formula>NOT(ISERROR(SEARCH("MEDIA",AJ11)))</formula>
    </cfRule>
  </conditionalFormatting>
  <conditionalFormatting sqref="AK10:AL10">
    <cfRule type="containsText" dxfId="131" priority="120" operator="containsText" text="BAJA">
      <formula>NOT(ISERROR(SEARCH("BAJA",AK10)))</formula>
    </cfRule>
    <cfRule type="containsText" dxfId="130" priority="121" operator="containsText" text="MEDIA">
      <formula>NOT(ISERROR(SEARCH("MEDIA",AK10)))</formula>
    </cfRule>
    <cfRule type="containsText" dxfId="129" priority="122" operator="containsText" text="ALTA">
      <formula>NOT(ISERROR(SEARCH("ALTA",AK10)))</formula>
    </cfRule>
  </conditionalFormatting>
  <conditionalFormatting sqref="AK11:AL13">
    <cfRule type="containsText" dxfId="128" priority="118" operator="containsText" text="ALTA">
      <formula>NOT(ISERROR(SEARCH("ALTA",AK11)))</formula>
    </cfRule>
  </conditionalFormatting>
  <conditionalFormatting sqref="AK13:AL13">
    <cfRule type="containsText" dxfId="127" priority="116" operator="containsText" text="BAJA">
      <formula>NOT(ISERROR(SEARCH("BAJA",AK13)))</formula>
    </cfRule>
    <cfRule type="containsText" dxfId="126" priority="117" operator="containsText" text="MEDIA">
      <formula>NOT(ISERROR(SEARCH("MEDIA",AK13)))</formula>
    </cfRule>
  </conditionalFormatting>
  <conditionalFormatting sqref="AL10:AL13">
    <cfRule type="cellIs" dxfId="125" priority="112" operator="greaterThan">
      <formula>75%</formula>
    </cfRule>
    <cfRule type="cellIs" dxfId="124" priority="113" operator="between">
      <formula>51%</formula>
      <formula>75%</formula>
    </cfRule>
    <cfRule type="cellIs" dxfId="123" priority="114" operator="between">
      <formula>26%</formula>
      <formula>50%</formula>
    </cfRule>
    <cfRule type="cellIs" dxfId="122" priority="115" operator="between">
      <formula>0%</formula>
      <formula>25%</formula>
    </cfRule>
  </conditionalFormatting>
  <conditionalFormatting sqref="AC14">
    <cfRule type="containsText" dxfId="121" priority="105" operator="containsText" text="MEDIA">
      <formula>NOT(ISERROR(SEARCH("MEDIA",AC14)))</formula>
    </cfRule>
    <cfRule type="containsText" dxfId="120" priority="106" operator="containsText" text="ALTA">
      <formula>NOT(ISERROR(SEARCH("ALTA",AC14)))</formula>
    </cfRule>
  </conditionalFormatting>
  <conditionalFormatting sqref="AJ14:AJ16">
    <cfRule type="containsText" dxfId="119" priority="101" operator="containsText" text="BAJA">
      <formula>NOT(ISERROR(SEARCH("BAJA",AJ14)))</formula>
    </cfRule>
    <cfRule type="containsText" dxfId="118" priority="102" operator="containsText" text="MEDIA">
      <formula>NOT(ISERROR(SEARCH("MEDIA",AJ14)))</formula>
    </cfRule>
    <cfRule type="containsText" dxfId="117" priority="103" operator="containsText" text="ALTA">
      <formula>NOT(ISERROR(SEARCH("ALTA",AJ14)))</formula>
    </cfRule>
  </conditionalFormatting>
  <conditionalFormatting sqref="AC14">
    <cfRule type="containsText" dxfId="116" priority="104" operator="containsText" text="BAJA">
      <formula>NOT(ISERROR(SEARCH("BAJA",AC14)))</formula>
    </cfRule>
  </conditionalFormatting>
  <conditionalFormatting sqref="AK14:AL16">
    <cfRule type="containsText" dxfId="115" priority="98" operator="containsText" text="BAJA">
      <formula>NOT(ISERROR(SEARCH("BAJA",AK14)))</formula>
    </cfRule>
    <cfRule type="containsText" dxfId="114" priority="99" operator="containsText" text="MEDIA">
      <formula>NOT(ISERROR(SEARCH("MEDIA",AK14)))</formula>
    </cfRule>
    <cfRule type="containsText" dxfId="113" priority="100" operator="containsText" text="ALTA">
      <formula>NOT(ISERROR(SEARCH("ALTA",AK14)))</formula>
    </cfRule>
  </conditionalFormatting>
  <conditionalFormatting sqref="AL14:AL16">
    <cfRule type="cellIs" dxfId="112" priority="94" operator="greaterThan">
      <formula>75%</formula>
    </cfRule>
    <cfRule type="cellIs" dxfId="111" priority="95" operator="between">
      <formula>51%</formula>
      <formula>75%</formula>
    </cfRule>
    <cfRule type="cellIs" dxfId="110" priority="96" operator="between">
      <formula>26%</formula>
      <formula>50%</formula>
    </cfRule>
    <cfRule type="cellIs" dxfId="109" priority="97" operator="between">
      <formula>0%</formula>
      <formula>25%</formula>
    </cfRule>
  </conditionalFormatting>
  <conditionalFormatting sqref="AC17:AC22 AQ17:AR22">
    <cfRule type="containsText" dxfId="60" priority="60" operator="containsText" text="MEDIA">
      <formula>NOT(ISERROR(SEARCH("MEDIA",AC17)))</formula>
    </cfRule>
    <cfRule type="containsText" dxfId="59" priority="61" operator="containsText" text="ALTA">
      <formula>NOT(ISERROR(SEARCH("ALTA",AC17)))</formula>
    </cfRule>
  </conditionalFormatting>
  <conditionalFormatting sqref="AR17:AR22">
    <cfRule type="cellIs" dxfId="58" priority="43" operator="greaterThan">
      <formula>75%</formula>
    </cfRule>
    <cfRule type="cellIs" dxfId="57" priority="44" operator="between">
      <formula>51%</formula>
      <formula>75%</formula>
    </cfRule>
  </conditionalFormatting>
  <conditionalFormatting sqref="AN17:AO17">
    <cfRule type="containsText" dxfId="56" priority="56" operator="containsText" text="BAJA">
      <formula>NOT(ISERROR(SEARCH("BAJA",AN17)))</formula>
    </cfRule>
    <cfRule type="containsText" dxfId="55" priority="57" operator="containsText" text="MEDIA">
      <formula>NOT(ISERROR(SEARCH("MEDIA",AN17)))</formula>
    </cfRule>
    <cfRule type="containsText" dxfId="54" priority="58" operator="containsText" text="ALTA">
      <formula>NOT(ISERROR(SEARCH("ALTA",AN17)))</formula>
    </cfRule>
  </conditionalFormatting>
  <conditionalFormatting sqref="AO18">
    <cfRule type="containsText" dxfId="53" priority="50" operator="containsText" text="BAJA">
      <formula>NOT(ISERROR(SEARCH("BAJA",AO18)))</formula>
    </cfRule>
    <cfRule type="containsText" dxfId="52" priority="51" operator="containsText" text="MEDIA">
      <formula>NOT(ISERROR(SEARCH("MEDIA",AO18)))</formula>
    </cfRule>
    <cfRule type="containsText" dxfId="51" priority="52" operator="containsText" text="ALTA">
      <formula>NOT(ISERROR(SEARCH("ALTA",AO18)))</formula>
    </cfRule>
  </conditionalFormatting>
  <conditionalFormatting sqref="AO19:AO22">
    <cfRule type="containsText" dxfId="50" priority="55" operator="containsText" text="ALTA">
      <formula>NOT(ISERROR(SEARCH("ALTA",AO19)))</formula>
    </cfRule>
  </conditionalFormatting>
  <conditionalFormatting sqref="AO19:AO22">
    <cfRule type="containsText" dxfId="49" priority="53" operator="containsText" text="BAJA">
      <formula>NOT(ISERROR(SEARCH("BAJA",AO19)))</formula>
    </cfRule>
    <cfRule type="containsText" dxfId="48" priority="54" operator="containsText" text="MEDIA">
      <formula>NOT(ISERROR(SEARCH("MEDIA",AO19)))</formula>
    </cfRule>
  </conditionalFormatting>
  <conditionalFormatting sqref="AQ17:AR22 AC17:AC22">
    <cfRule type="containsText" dxfId="47" priority="59" operator="containsText" text="BAJA">
      <formula>NOT(ISERROR(SEARCH("BAJA",AC17)))</formula>
    </cfRule>
  </conditionalFormatting>
  <conditionalFormatting sqref="AR17:AR22">
    <cfRule type="cellIs" dxfId="46" priority="45" operator="between">
      <formula>26%</formula>
      <formula>50%</formula>
    </cfRule>
    <cfRule type="cellIs" dxfId="45" priority="46" operator="between">
      <formula>0%</formula>
      <formula>25%</formula>
    </cfRule>
  </conditionalFormatting>
  <conditionalFormatting sqref="AW19">
    <cfRule type="containsText" dxfId="44" priority="47" operator="containsText" text="BAJA">
      <formula>NOT(ISERROR(SEARCH("BAJA",AW19)))</formula>
    </cfRule>
    <cfRule type="containsText" dxfId="43" priority="48" operator="containsText" text="MEDIA">
      <formula>NOT(ISERROR(SEARCH("MEDIA",AW19)))</formula>
    </cfRule>
    <cfRule type="containsText" dxfId="42" priority="49" operator="containsText" text="ALTA">
      <formula>NOT(ISERROR(SEARCH("ALTA",AW19)))</formula>
    </cfRule>
  </conditionalFormatting>
  <conditionalFormatting sqref="AQ23:AR24">
    <cfRule type="containsText" dxfId="41" priority="41" operator="containsText" text="MEDIA">
      <formula>NOT(ISERROR(SEARCH("MEDIA",AQ23)))</formula>
    </cfRule>
    <cfRule type="containsText" dxfId="40" priority="42" operator="containsText" text="ALTA">
      <formula>NOT(ISERROR(SEARCH("ALTA",AQ23)))</formula>
    </cfRule>
  </conditionalFormatting>
  <conditionalFormatting sqref="AC23:AC24">
    <cfRule type="containsText" dxfId="39" priority="25" operator="containsText" text="BAJA">
      <formula>NOT(ISERROR(SEARCH("BAJA",AC23)))</formula>
    </cfRule>
    <cfRule type="containsText" dxfId="38" priority="26" operator="containsText" text="MEDIA">
      <formula>NOT(ISERROR(SEARCH("MEDIA",AC23)))</formula>
    </cfRule>
    <cfRule type="containsText" dxfId="37" priority="27" operator="containsText" text="ALTA">
      <formula>NOT(ISERROR(SEARCH("ALTA",AC23)))</formula>
    </cfRule>
  </conditionalFormatting>
  <conditionalFormatting sqref="AJ23:AO24">
    <cfRule type="containsText" dxfId="36" priority="31" operator="containsText" text="BAJA">
      <formula>NOT(ISERROR(SEARCH("BAJA",AJ23)))</formula>
    </cfRule>
    <cfRule type="containsText" dxfId="35" priority="32" operator="containsText" text="MEDIA">
      <formula>NOT(ISERROR(SEARCH("MEDIA",AJ23)))</formula>
    </cfRule>
    <cfRule type="containsText" dxfId="34" priority="33" operator="containsText" text="ALTA">
      <formula>NOT(ISERROR(SEARCH("ALTA",AJ23)))</formula>
    </cfRule>
  </conditionalFormatting>
  <conditionalFormatting sqref="AR23:AR24">
    <cfRule type="cellIs" dxfId="33" priority="21" operator="greaterThan">
      <formula>75%</formula>
    </cfRule>
    <cfRule type="cellIs" dxfId="32" priority="22" operator="between">
      <formula>51%</formula>
      <formula>75%</formula>
    </cfRule>
  </conditionalFormatting>
  <conditionalFormatting sqref="AM23:AM24">
    <cfRule type="containsText" dxfId="31" priority="28" operator="containsText" text="BAJA">
      <formula>NOT(ISERROR(SEARCH("BAJA",AM23)))</formula>
    </cfRule>
    <cfRule type="containsText" dxfId="30" priority="29" operator="containsText" text="MEDIA">
      <formula>NOT(ISERROR(SEARCH("MEDIA",AM23)))</formula>
    </cfRule>
    <cfRule type="containsText" dxfId="29" priority="30" operator="containsText" text="ALTA">
      <formula>NOT(ISERROR(SEARCH("ALTA",AM23)))</formula>
    </cfRule>
  </conditionalFormatting>
  <conditionalFormatting sqref="AN23:AO23">
    <cfRule type="containsText" dxfId="28" priority="37" operator="containsText" text="BAJA">
      <formula>NOT(ISERROR(SEARCH("BAJA",AN23)))</formula>
    </cfRule>
    <cfRule type="containsText" dxfId="27" priority="38" operator="containsText" text="MEDIA">
      <formula>NOT(ISERROR(SEARCH("MEDIA",AN23)))</formula>
    </cfRule>
    <cfRule type="containsText" dxfId="26" priority="39" operator="containsText" text="ALTA">
      <formula>NOT(ISERROR(SEARCH("ALTA",AN23)))</formula>
    </cfRule>
  </conditionalFormatting>
  <conditionalFormatting sqref="AO24">
    <cfRule type="containsText" dxfId="25" priority="34" operator="containsText" text="BAJA">
      <formula>NOT(ISERROR(SEARCH("BAJA",AO24)))</formula>
    </cfRule>
    <cfRule type="containsText" dxfId="24" priority="35" operator="containsText" text="MEDIA">
      <formula>NOT(ISERROR(SEARCH("MEDIA",AO24)))</formula>
    </cfRule>
    <cfRule type="containsText" dxfId="23" priority="36" operator="containsText" text="ALTA">
      <formula>NOT(ISERROR(SEARCH("ALTA",AO24)))</formula>
    </cfRule>
  </conditionalFormatting>
  <conditionalFormatting sqref="AQ23:AR24">
    <cfRule type="containsText" dxfId="22" priority="40" operator="containsText" text="BAJA">
      <formula>NOT(ISERROR(SEARCH("BAJA",AQ23)))</formula>
    </cfRule>
  </conditionalFormatting>
  <conditionalFormatting sqref="AR23:AR24">
    <cfRule type="cellIs" dxfId="21" priority="23" operator="between">
      <formula>26%</formula>
      <formula>50%</formula>
    </cfRule>
    <cfRule type="cellIs" dxfId="20" priority="24" operator="between">
      <formula>0%</formula>
      <formula>25%</formula>
    </cfRule>
  </conditionalFormatting>
  <conditionalFormatting sqref="AC25">
    <cfRule type="containsText" dxfId="19" priority="15" operator="containsText" text="BAJA">
      <formula>NOT(ISERROR(SEARCH("BAJA",AC25)))</formula>
    </cfRule>
    <cfRule type="containsText" dxfId="18" priority="16" operator="containsText" text="MEDIA">
      <formula>NOT(ISERROR(SEARCH("MEDIA",AC25)))</formula>
    </cfRule>
    <cfRule type="containsText" dxfId="17" priority="17" operator="containsText" text="ALTA">
      <formula>NOT(ISERROR(SEARCH("ALTA",AC25)))</formula>
    </cfRule>
  </conditionalFormatting>
  <conditionalFormatting sqref="AL25:AL26">
    <cfRule type="cellIs" dxfId="16" priority="11" operator="greaterThan">
      <formula>75%</formula>
    </cfRule>
    <cfRule type="cellIs" dxfId="15" priority="12" operator="between">
      <formula>51%</formula>
      <formula>75%</formula>
    </cfRule>
    <cfRule type="cellIs" dxfId="14" priority="13" operator="between">
      <formula>26%</formula>
      <formula>50%</formula>
    </cfRule>
    <cfRule type="cellIs" dxfId="13" priority="14" operator="between">
      <formula>0%</formula>
      <formula>25%</formula>
    </cfRule>
  </conditionalFormatting>
  <conditionalFormatting sqref="AL25:AL26">
    <cfRule type="containsText" dxfId="12" priority="18" operator="containsText" text="BAJA">
      <formula>NOT(ISERROR(SEARCH("BAJA",AL25)))</formula>
    </cfRule>
    <cfRule type="containsText" dxfId="11" priority="19" operator="containsText" text="MEDIA">
      <formula>NOT(ISERROR(SEARCH("MEDIA",AL25)))</formula>
    </cfRule>
    <cfRule type="containsText" dxfId="10" priority="20" operator="containsText" text="ALTA">
      <formula>NOT(ISERROR(SEARCH("ALTA",AL25)))</formula>
    </cfRule>
  </conditionalFormatting>
  <conditionalFormatting sqref="AC27">
    <cfRule type="containsText" dxfId="9" priority="8" operator="containsText" text="BAJA">
      <formula>NOT(ISERROR(SEARCH("BAJA",AC27)))</formula>
    </cfRule>
    <cfRule type="containsText" dxfId="8" priority="9" operator="containsText" text="MEDIA">
      <formula>NOT(ISERROR(SEARCH("MEDIA",AC27)))</formula>
    </cfRule>
    <cfRule type="containsText" dxfId="7" priority="10" operator="containsText" text="ALTA">
      <formula>NOT(ISERROR(SEARCH("ALTA",AC27)))</formula>
    </cfRule>
  </conditionalFormatting>
  <conditionalFormatting sqref="AK27:AL27">
    <cfRule type="containsText" dxfId="6" priority="5" operator="containsText" text="BAJA">
      <formula>NOT(ISERROR(SEARCH("BAJA",AK27)))</formula>
    </cfRule>
    <cfRule type="containsText" dxfId="5" priority="6" operator="containsText" text="MEDIA">
      <formula>NOT(ISERROR(SEARCH("MEDIA",AK27)))</formula>
    </cfRule>
    <cfRule type="containsText" dxfId="4" priority="7" operator="containsText" text="ALTA">
      <formula>NOT(ISERROR(SEARCH("ALTA",AK27)))</formula>
    </cfRule>
  </conditionalFormatting>
  <conditionalFormatting sqref="AL27">
    <cfRule type="cellIs" dxfId="3" priority="1" operator="greaterThan">
      <formula>75%</formula>
    </cfRule>
    <cfRule type="cellIs" dxfId="2" priority="2" operator="between">
      <formula>51%</formula>
      <formula>75%</formula>
    </cfRule>
    <cfRule type="cellIs" dxfId="1" priority="3" operator="between">
      <formula>26%</formula>
      <formula>50%</formula>
    </cfRule>
    <cfRule type="cellIs" dxfId="0" priority="4" operator="between">
      <formula>0%</formula>
      <formula>25%</formula>
    </cfRule>
  </conditionalFormatting>
  <dataValidations count="5">
    <dataValidation type="list" allowBlank="1" showInputMessage="1" showErrorMessage="1" sqref="A4:A8 AK6:AK7 A10:A11 A13:A17 A23 A27" xr:uid="{00000000-0002-0000-0700-000000000000}">
      <formula1>"SI,NO"</formula1>
    </dataValidation>
    <dataValidation type="list" allowBlank="1" showInputMessage="1" showErrorMessage="1" sqref="AI4:AI5 AJ6:AJ7 AI8:AI9" xr:uid="{00000000-0002-0000-0700-000004000000}">
      <formula1>"Confiable,No confiable"</formula1>
    </dataValidation>
    <dataValidation type="list" allowBlank="1" showInputMessage="1" showErrorMessage="1" sqref="AF4:AF5 AG6:AG7 AF8:AF24 AF27" xr:uid="{00000000-0002-0000-0700-000001000000}">
      <formula1>"Manual,Automático"</formula1>
    </dataValidation>
    <dataValidation type="list" allowBlank="1" showInputMessage="1" showErrorMessage="1" sqref="AR6:AR7 AN17:AN24" xr:uid="{4200FF47-B22D-440C-AC44-3FF88B4189CF}">
      <formula1>"Asignado,No Asignado"</formula1>
    </dataValidation>
    <dataValidation type="list" allowBlank="1" showInputMessage="1" showErrorMessage="1" sqref="AT6:AT7 AP17:AP24" xr:uid="{9C16670E-5E02-4276-93C5-729476658089}">
      <formula1>"Adecuado,Inadecuado"</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6">
        <x14:dataValidation type="list" allowBlank="1" showInputMessage="1" showErrorMessage="1" xr:uid="{F44D5197-CCD7-4D99-B4A2-4CAD8EDD1E49}">
          <x14:formula1>
            <xm:f>Listas!$R$2:$R$3</xm:f>
          </x14:formula1>
          <xm:sqref>BB4:BB5 BG4:BG5 BV4:BV5 BQ4:BQ5 BL4:BL5 AW4:AW5 BP6:BP7 BK6:BK7 BF6:BF7 BU6:BU7 BZ6:BZ7 CE6:CE7 BV8:BV9 BQ8:BQ9 BL8:BL9 AW8:AW9 BB8:BB9 BG8:BG9 BU10:BU16 BP10:BP16 BK10:BK16 AV10:AV16 BA10:BA16 BF10:BF16 CA17:CA24 BV17:BV24 BQ17:BQ24 BB17:BB24 BG17:BG24 BL17:BL24 AV25:AV27 BA25:BA27 BF25:BF27 BU25:BU27 BP25:BP27 BK25:BK27</xm:sqref>
        </x14:dataValidation>
        <x14:dataValidation type="list" allowBlank="1" showInputMessage="1" showErrorMessage="1" xr:uid="{A9E93C26-B152-4D6C-93F1-43A5E8DD9C5D}">
          <x14:formula1>
            <xm:f>Listas!$H$2:$H$3</xm:f>
          </x14:formula1>
          <xm:sqref>AI17:AI24</xm:sqref>
        </x14:dataValidation>
        <x14:dataValidation type="list" allowBlank="1" showInputMessage="1" showErrorMessage="1" xr:uid="{2715E973-1961-47BE-8C8B-1CA3648EA195}">
          <x14:formula1>
            <xm:f>Listas!$I$2:$I$3</xm:f>
          </x14:formula1>
          <xm:sqref>AK17:AK24</xm:sqref>
        </x14:dataValidation>
        <x14:dataValidation type="list" allowBlank="1" showInputMessage="1" showErrorMessage="1" xr:uid="{1EE2A87B-ACFE-49AD-B097-38867F00FEE2}">
          <x14:formula1>
            <xm:f>Listas!$F$2:$F$4</xm:f>
          </x14:formula1>
          <xm:sqref>AD17:AD24</xm:sqref>
        </x14:dataValidation>
        <x14:dataValidation type="list" allowBlank="1" showInputMessage="1" showErrorMessage="1" xr:uid="{F82E3C0F-A228-4146-B6D9-78845BD6C2F1}">
          <x14:formula1>
            <xm:f>Listas!$M$2:$M$15</xm:f>
          </x14:formula1>
          <xm:sqref>B17 B23</xm:sqref>
        </x14:dataValidation>
        <x14:dataValidation type="list" allowBlank="1" showInputMessage="1" showErrorMessage="1" xr:uid="{910FBBE4-D780-476C-8780-D4C22B5C1A9E}">
          <x14:formula1>
            <xm:f>Listas!$L$2:$L$5</xm:f>
          </x14:formula1>
          <xm:sqref>T17 T23:T24</xm:sqref>
        </x14:dataValidation>
        <x14:dataValidation type="list" allowBlank="1" showInputMessage="1" showErrorMessage="1" xr:uid="{EC0FDF15-7AF4-4FD1-A8A2-EF02C34ADF5C}">
          <x14:formula1>
            <xm:f>Listas!$K$2:$K$7</xm:f>
          </x14:formula1>
          <xm:sqref>S17</xm:sqref>
        </x14:dataValidation>
        <x14:dataValidation type="list" allowBlank="1" showInputMessage="1" showErrorMessage="1" xr:uid="{AFDDF847-38ED-4819-8292-1C53DFE57C73}">
          <x14:formula1>
            <xm:f>Listas!$Q$2:$Q$8</xm:f>
          </x14:formula1>
          <xm:sqref>J17 J23:J24</xm:sqref>
        </x14:dataValidation>
        <x14:dataValidation type="list" allowBlank="1" showInputMessage="1" showErrorMessage="1" xr:uid="{CB8AE288-C4E6-4B7F-948B-8DAD3524A746}">
          <x14:formula1>
            <xm:f>Listas!$N$2:$N$7</xm:f>
          </x14:formula1>
          <xm:sqref>M17 M23:M24</xm:sqref>
        </x14:dataValidation>
        <x14:dataValidation type="list" allowBlank="1" showInputMessage="1" showErrorMessage="1" xr:uid="{4E8805E7-8431-4A72-A482-9A72C5743DC5}">
          <x14:formula1>
            <xm:f>Listas!$O$2:$O$7</xm:f>
          </x14:formula1>
          <xm:sqref>O17 O23:O24</xm:sqref>
        </x14:dataValidation>
        <x14:dataValidation type="list" allowBlank="1" showInputMessage="1" showErrorMessage="1" xr:uid="{77AEA138-4ECB-4CE0-93B2-070D241336FE}">
          <x14:formula1>
            <xm:f>Listas!$P$2:$P$7</xm:f>
          </x14:formula1>
          <xm:sqref>Q17 Q23:Q24</xm:sqref>
        </x14:dataValidation>
        <x14:dataValidation type="list" allowBlank="1" showInputMessage="1" showErrorMessage="1" xr:uid="{27523E49-6C52-4412-B41A-F918AD4A23F9}">
          <x14:formula1>
            <xm:f>Listas!$G$2:$G$11</xm:f>
          </x14:formula1>
          <xm:sqref>C17 C23:C24</xm:sqref>
        </x14:dataValidation>
        <x14:dataValidation type="list" allowBlank="1" showInputMessage="1" showErrorMessage="1" xr:uid="{1B30A02A-D013-4520-9D02-2AFB6E34DA8C}">
          <x14:formula1>
            <xm:f>Listas!$C$2:$C$8</xm:f>
          </x14:formula1>
          <xm:sqref>E17 E23</xm:sqref>
        </x14:dataValidation>
        <x14:dataValidation type="list" allowBlank="1" showInputMessage="1" showErrorMessage="1" xr:uid="{83B34EE8-6D09-48FB-A4E3-A5264F8AC54A}">
          <x14:formula1>
            <xm:f>Listas!$J$2:$J$6</xm:f>
          </x14:formula1>
          <xm:sqref>AT17 AT23</xm:sqref>
        </x14:dataValidation>
        <x14:dataValidation type="list" allowBlank="1" showInputMessage="1" showErrorMessage="1" xr:uid="{C1958314-379B-4493-99F4-247465B1705D}">
          <x14:formula1>
            <xm:f>Listas!$B$2:$B$7</xm:f>
          </x14:formula1>
          <xm:sqref>D17 D23</xm:sqref>
        </x14:dataValidation>
        <x14:dataValidation type="list" allowBlank="1" showInputMessage="1" showErrorMessage="1" xr:uid="{A7277BE3-A16A-4C5A-BC75-E66EE6742FBE}">
          <x14:formula1>
            <xm:f>Listas!$K$2:$K$6</xm:f>
          </x14:formula1>
          <xm:sqref>S23:S24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heetViews>
  <sheetFormatPr baseColWidth="10" defaultColWidth="9.1406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B23C453CD979B49BA74410089020DE1" ma:contentTypeVersion="10" ma:contentTypeDescription="Crear nuevo documento." ma:contentTypeScope="" ma:versionID="f484f4892fdcdbffe8620f852baa63d9">
  <xsd:schema xmlns:xsd="http://www.w3.org/2001/XMLSchema" xmlns:xs="http://www.w3.org/2001/XMLSchema" xmlns:p="http://schemas.microsoft.com/office/2006/metadata/properties" xmlns:ns2="0b03570a-dbab-4ad5-bdee-6c3636661c22" xmlns:ns3="a66a734e-d0ea-4b9e-8c38-f6696adae39a" targetNamespace="http://schemas.microsoft.com/office/2006/metadata/properties" ma:root="true" ma:fieldsID="c0e0e1e8cdbc359fb845429a022f5587" ns2:_="" ns3:_="">
    <xsd:import namespace="0b03570a-dbab-4ad5-bdee-6c3636661c22"/>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3570a-dbab-4ad5-bdee-6c3636661c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83ae5367-38f1-477b-a964-d667979077af}" ma:internalName="TaxCatchAll" ma:showField="CatchAllData" ma:web="a66a734e-d0ea-4b9e-8c38-f6696adae3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b03570a-dbab-4ad5-bdee-6c3636661c22">
      <Terms xmlns="http://schemas.microsoft.com/office/infopath/2007/PartnerControls"/>
    </lcf76f155ced4ddcb4097134ff3c332f>
    <TaxCatchAll xmlns="a66a734e-d0ea-4b9e-8c38-f6696adae39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7E2000-7A3F-4111-9894-49173FE927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3570a-dbab-4ad5-bdee-6c3636661c22"/>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3C419A-6AC4-4DB1-90CB-FCD3670B2D4A}">
  <ds:schemaRefs>
    <ds:schemaRef ds:uri="a66a734e-d0ea-4b9e-8c38-f6696adae39a"/>
    <ds:schemaRef ds:uri="http://schemas.microsoft.com/office/2006/documentManagement/types"/>
    <ds:schemaRef ds:uri="http://purl.org/dc/dcmitype/"/>
    <ds:schemaRef ds:uri="http://www.w3.org/XML/1998/namespace"/>
    <ds:schemaRef ds:uri="0b03570a-dbab-4ad5-bdee-6c3636661c22"/>
    <ds:schemaRef ds:uri="http://purl.org/dc/terms/"/>
    <ds:schemaRef ds:uri="http://schemas.openxmlformats.org/package/2006/metadata/core-properties"/>
    <ds:schemaRef ds:uri="http://purl.org/dc/elements/1.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E02BA4DF-3B5D-4B1C-AE05-2A0C5B20E7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Listas</vt:lpstr>
      <vt:lpstr>Control de cambios</vt:lpstr>
      <vt:lpstr>Fórmula</vt:lpstr>
      <vt:lpstr>Riesgos de Corrupción</vt:lpstr>
      <vt:lpstr>Mapa de riesgos de corrupción</vt:lpstr>
      <vt:lpstr>Hoja1</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David Fernando Pinzon Galvis</cp:lastModifiedBy>
  <cp:revision/>
  <dcterms:created xsi:type="dcterms:W3CDTF">2021-01-27T23:17:16Z</dcterms:created>
  <dcterms:modified xsi:type="dcterms:W3CDTF">2024-07-16T15:58:03Z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0x0101000B23C453CD979B49BA74410089020DE1</vt:lpwstr>
  </property>
  <property fmtid="{D5CDD505-2E9C-101B-9397-08002B2CF9AE}" pid="3" name="MediaServiceImageTags">
    <vt:lpwstr/>
  </property>
</Properties>
</file>